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212" yWindow="432" windowWidth="15576" windowHeight="9900" tabRatio="935"/>
  </bookViews>
  <sheets>
    <sheet name="1100" sheetId="24" r:id="rId1"/>
  </sheets>
  <calcPr calcId="125725"/>
</workbook>
</file>

<file path=xl/calcChain.xml><?xml version="1.0" encoding="utf-8"?>
<calcChain xmlns="http://schemas.openxmlformats.org/spreadsheetml/2006/main">
  <c r="J122" i="24"/>
  <c r="C103"/>
  <c r="E103"/>
  <c r="H79"/>
  <c r="H80"/>
  <c r="H81"/>
  <c r="C33" l="1"/>
  <c r="J128" l="1"/>
  <c r="H129" l="1"/>
  <c r="H130"/>
  <c r="E129"/>
  <c r="E130"/>
  <c r="D123"/>
  <c r="D122"/>
  <c r="E121"/>
  <c r="E122"/>
  <c r="E123"/>
  <c r="E124"/>
  <c r="H121"/>
  <c r="H122"/>
  <c r="H123"/>
  <c r="H124"/>
  <c r="E115"/>
  <c r="H115"/>
  <c r="E116"/>
  <c r="H116"/>
  <c r="I116"/>
  <c r="E117"/>
  <c r="H117"/>
  <c r="E118"/>
  <c r="H118"/>
  <c r="K116" l="1"/>
  <c r="J110" l="1"/>
  <c r="H110"/>
  <c r="K110" s="1"/>
  <c r="E110"/>
  <c r="H95"/>
  <c r="H96"/>
  <c r="E95"/>
  <c r="E96"/>
  <c r="G90"/>
  <c r="F90"/>
  <c r="D90"/>
  <c r="C90"/>
  <c r="E78"/>
  <c r="E79"/>
  <c r="E80"/>
  <c r="E81"/>
  <c r="E77"/>
  <c r="I78"/>
  <c r="J78"/>
  <c r="I79"/>
  <c r="J79"/>
  <c r="I80"/>
  <c r="J80"/>
  <c r="K80"/>
  <c r="I81"/>
  <c r="J81"/>
  <c r="K81" s="1"/>
  <c r="I71"/>
  <c r="J71"/>
  <c r="K71" s="1"/>
  <c r="I72"/>
  <c r="J72"/>
  <c r="I73"/>
  <c r="J73"/>
  <c r="I74"/>
  <c r="J74"/>
  <c r="E71"/>
  <c r="E72"/>
  <c r="E73"/>
  <c r="E74"/>
  <c r="H71"/>
  <c r="H72"/>
  <c r="H73"/>
  <c r="H74"/>
  <c r="I64"/>
  <c r="K64" s="1"/>
  <c r="J64"/>
  <c r="I65"/>
  <c r="K65" s="1"/>
  <c r="J65"/>
  <c r="I66"/>
  <c r="K66" s="1"/>
  <c r="J66"/>
  <c r="I67"/>
  <c r="J67"/>
  <c r="K67"/>
  <c r="H63"/>
  <c r="H64"/>
  <c r="H65"/>
  <c r="H66"/>
  <c r="H67"/>
  <c r="E63"/>
  <c r="E64"/>
  <c r="E65"/>
  <c r="E66"/>
  <c r="E67"/>
  <c r="J63"/>
  <c r="I63"/>
  <c r="K63" s="1"/>
  <c r="K78" l="1"/>
  <c r="K74"/>
  <c r="K73"/>
  <c r="K79"/>
  <c r="K72"/>
  <c r="E58"/>
  <c r="H58"/>
  <c r="I58"/>
  <c r="J58"/>
  <c r="D40"/>
  <c r="D33"/>
  <c r="K58" l="1"/>
  <c r="D31"/>
  <c r="C31"/>
  <c r="G16" l="1"/>
  <c r="F16"/>
  <c r="D16"/>
  <c r="C16"/>
  <c r="E20"/>
  <c r="H20"/>
  <c r="I20"/>
  <c r="J20"/>
  <c r="E21"/>
  <c r="H21"/>
  <c r="I21"/>
  <c r="J21"/>
  <c r="J123"/>
  <c r="K21" l="1"/>
  <c r="K20"/>
  <c r="I127"/>
  <c r="I126"/>
  <c r="H127"/>
  <c r="H128"/>
  <c r="H126"/>
  <c r="E127"/>
  <c r="E128"/>
  <c r="E126"/>
  <c r="H120"/>
  <c r="K123"/>
  <c r="E120"/>
  <c r="K120" s="1"/>
  <c r="I121"/>
  <c r="I122"/>
  <c r="I120"/>
  <c r="J109"/>
  <c r="J51"/>
  <c r="H101"/>
  <c r="H102"/>
  <c r="H104"/>
  <c r="H105"/>
  <c r="H106"/>
  <c r="H107"/>
  <c r="H108"/>
  <c r="H109"/>
  <c r="H111"/>
  <c r="E101"/>
  <c r="E102"/>
  <c r="E104"/>
  <c r="E105"/>
  <c r="E106"/>
  <c r="E107"/>
  <c r="E108"/>
  <c r="E109"/>
  <c r="E111"/>
  <c r="H100"/>
  <c r="E100"/>
  <c r="I100"/>
  <c r="I101"/>
  <c r="I102"/>
  <c r="I104"/>
  <c r="I105"/>
  <c r="I106"/>
  <c r="I107"/>
  <c r="I108"/>
  <c r="I109"/>
  <c r="J94"/>
  <c r="I94"/>
  <c r="H94"/>
  <c r="E94"/>
  <c r="J90"/>
  <c r="J77"/>
  <c r="I77"/>
  <c r="H78"/>
  <c r="H77"/>
  <c r="J70"/>
  <c r="I70"/>
  <c r="H70"/>
  <c r="E70"/>
  <c r="F51"/>
  <c r="E51"/>
  <c r="J49"/>
  <c r="J50"/>
  <c r="J52"/>
  <c r="J53"/>
  <c r="J54"/>
  <c r="J55"/>
  <c r="J56"/>
  <c r="J57"/>
  <c r="J59"/>
  <c r="J48"/>
  <c r="I49"/>
  <c r="I50"/>
  <c r="I52"/>
  <c r="K52" s="1"/>
  <c r="I53"/>
  <c r="I54"/>
  <c r="K54" s="1"/>
  <c r="I55"/>
  <c r="K55" s="1"/>
  <c r="I56"/>
  <c r="K56" s="1"/>
  <c r="I57"/>
  <c r="K57" s="1"/>
  <c r="I59"/>
  <c r="I48"/>
  <c r="K48" s="1"/>
  <c r="H49"/>
  <c r="H50"/>
  <c r="H52"/>
  <c r="H53"/>
  <c r="H54"/>
  <c r="H55"/>
  <c r="H56"/>
  <c r="H57"/>
  <c r="H59"/>
  <c r="H48"/>
  <c r="E49"/>
  <c r="E50"/>
  <c r="E52"/>
  <c r="E53"/>
  <c r="E54"/>
  <c r="E55"/>
  <c r="E56"/>
  <c r="E57"/>
  <c r="E59"/>
  <c r="E48"/>
  <c r="D38"/>
  <c r="E35"/>
  <c r="E36"/>
  <c r="E34"/>
  <c r="D26"/>
  <c r="J19"/>
  <c r="I19"/>
  <c r="H19"/>
  <c r="E19"/>
  <c r="J16"/>
  <c r="E16"/>
  <c r="I16"/>
  <c r="H51" l="1"/>
  <c r="K107"/>
  <c r="K105"/>
  <c r="K59"/>
  <c r="K70"/>
  <c r="K126"/>
  <c r="K127"/>
  <c r="H103"/>
  <c r="K128"/>
  <c r="K121"/>
  <c r="K122"/>
  <c r="K103"/>
  <c r="K101"/>
  <c r="K49"/>
  <c r="K50"/>
  <c r="J103"/>
  <c r="K77"/>
  <c r="K108"/>
  <c r="K109"/>
  <c r="K53"/>
  <c r="K104"/>
  <c r="K106"/>
  <c r="I103"/>
  <c r="K102"/>
  <c r="K100"/>
  <c r="K94"/>
  <c r="K19"/>
  <c r="E33"/>
  <c r="I51"/>
  <c r="K51" s="1"/>
  <c r="F150" l="1"/>
  <c r="F148"/>
  <c r="F144"/>
  <c r="F140"/>
  <c r="F139"/>
  <c r="F138"/>
  <c r="H114"/>
  <c r="E114"/>
  <c r="I113"/>
  <c r="H113"/>
  <c r="E113"/>
  <c r="E90"/>
  <c r="J62"/>
  <c r="I62"/>
  <c r="H62"/>
  <c r="E62"/>
  <c r="H16"/>
  <c r="K62" l="1"/>
  <c r="E31"/>
  <c r="K113"/>
  <c r="H90"/>
  <c r="K90" s="1"/>
  <c r="I90"/>
  <c r="K16"/>
</calcChain>
</file>

<file path=xl/sharedStrings.xml><?xml version="1.0" encoding="utf-8"?>
<sst xmlns="http://schemas.openxmlformats.org/spreadsheetml/2006/main" count="300" uniqueCount="186">
  <si>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</si>
  <si>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</si>
  <si>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</si>
  <si>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</si>
  <si>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</si>
  <si>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</si>
  <si>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</si>
  <si>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</si>
  <si>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</si>
  <si>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</si>
  <si>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</si>
  <si>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</si>
  <si>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</si>
  <si>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</si>
  <si>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</si>
  <si>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</si>
  <si>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</si>
  <si>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</si>
  <si>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</si>
  <si>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</si>
  <si>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</si>
  <si>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</si>
  <si>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</si>
  <si>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</si>
  <si>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</si>
  <si>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</si>
  <si>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</si>
  <si>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</si>
  <si>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</si>
  <si>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</si>
  <si>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</si>
  <si>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</si>
  <si>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</si>
  <si>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</si>
  <si>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</si>
  <si>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</si>
  <si>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</si>
  <si>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</si>
  <si>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</si>
  <si>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</si>
  <si>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</si>
  <si>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</si>
  <si>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</si>
  <si>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</si>
  <si>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</si>
  <si>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</si>
  <si>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</si>
  <si>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</si>
  <si>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</si>
  <si>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</si>
  <si>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</si>
  <si>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</si>
  <si>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</si>
  <si>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</si>
  <si>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</si>
  <si>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</si>
  <si>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</si>
  <si>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</si>
  <si>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</si>
  <si>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</si>
  <si>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5.3. «Виконання результативних показників бюджетної програми за напрямками використання бюджетних коштів»     (тис.грн.)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</si>
  <si>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</si>
  <si>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</si>
  <si>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</si>
  <si>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</si>
  <si>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</si>
  <si>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</si>
  <si>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</si>
  <si>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</si>
  <si>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</si>
  <si>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</si>
  <si>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</si>
  <si>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</si>
  <si>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</si>
  <si>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</si>
  <si>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Загальн их фонд</t>
  </si>
  <si>
    <t>Загальних фонд</t>
  </si>
  <si>
    <t>Спеціаль 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</si>
  <si>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</si>
  <si>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</si>
  <si>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</si>
  <si>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</si>
  <si>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>Напрям спрямування коштів (об’єкт)1</t>
  </si>
  <si>
    <t>якості</t>
  </si>
  <si>
    <t>Управління культури і туризму Ніжинської міської ради</t>
  </si>
  <si>
    <t>Надання спеціальної освіти школами  естетичного виховання (музичними, художніми,  хореографічними, театральними, хоровими, мистецькими)</t>
  </si>
  <si>
    <t xml:space="preserve">Забезпечення надання початкової музичної, хореографічної освіти з образотворчого та художнього промислу          </t>
  </si>
  <si>
    <t>Кількість установ - усього</t>
  </si>
  <si>
    <t>У тому числі: музичних шкіл</t>
  </si>
  <si>
    <t>Хореографічних шкіл</t>
  </si>
  <si>
    <t>Середнє число окладів (ставок) - усього</t>
  </si>
  <si>
    <t>Середнє число окладів (ставок) керівних працівників</t>
  </si>
  <si>
    <t>Середнє число окладів (ставок) педагогічного персоналу</t>
  </si>
  <si>
    <t>Середнє число окладів (ставок) обслуговуючого та технічного персоналу</t>
  </si>
  <si>
    <t>Кількість відділень (фортепіано, народні інструменти тощо)</t>
  </si>
  <si>
    <t>Кількість класів</t>
  </si>
  <si>
    <t>Видатки на отримання освіти у школах естетичного виховання - всього</t>
  </si>
  <si>
    <t>У тому числі плата за навчання у школах естетичного виховання</t>
  </si>
  <si>
    <t>Середня кількість учнів, які отримують освіту у школах естетичного виховання, - всього</t>
  </si>
  <si>
    <t>Середня кількість учнів, звільнених від плати за навчання</t>
  </si>
  <si>
    <t>Кількість учнів на одну педагогічну ставку</t>
  </si>
  <si>
    <t>Кількість діто-днів</t>
  </si>
  <si>
    <t>Кількість днів відвідування учнями шкіл естетичного виховання</t>
  </si>
  <si>
    <t>Динаміка збільшення кількості учнів, які отримують освіту у школах естетичного виховання у плановому періоді відповідно до фактичного показника попереднього періоду</t>
  </si>
  <si>
    <t>Відсоток обсягу плати за навчання у школах естетичного виховання в загальному обсязі видатків на отримання освіти у зазначених школах</t>
  </si>
  <si>
    <t xml:space="preserve">Забезпечення надання початкової музичної, хореографічної освіти з образотворчого та художнього промислу    </t>
  </si>
  <si>
    <t>0960</t>
  </si>
  <si>
    <t>5.1 «Виконання бюджетної програми за напрямами використання бюджетних коштів»:                                                    (тис. грн.)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</si>
  <si>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досягнення цих показників</t>
  </si>
  <si>
    <t>5.4 « Виконання показників бюджетної програми порівняно із показниками попереднього року»:    (тис. грн.)</t>
  </si>
  <si>
    <t xml:space="preserve">Пояснення щодо причин відхилення касових видатків від планового показника </t>
  </si>
  <si>
    <r>
      <rPr>
        <sz val="11"/>
        <color theme="1"/>
        <rFont val="Times New Roman"/>
        <family val="1"/>
        <charset val="204"/>
      </rPr>
      <t>№ з/п</t>
    </r>
  </si>
  <si>
    <r>
      <rPr>
        <sz val="11"/>
        <color theme="1"/>
        <rFont val="Times New Roman"/>
        <family val="1"/>
        <charset val="204"/>
      </rPr>
      <t>Показники</t>
    </r>
  </si>
  <si>
    <r>
      <rPr>
        <sz val="11"/>
        <color theme="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</si>
  <si>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color theme="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</si>
  <si>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color theme="1"/>
        <rFont val="Times New Roman"/>
        <family val="1"/>
        <charset val="204"/>
      </rPr>
      <t>Відхилення</t>
    </r>
  </si>
  <si>
    <r>
      <rPr>
        <b/>
        <sz val="11"/>
        <color theme="1"/>
        <rFont val="Times New Roman"/>
        <family val="1"/>
        <charset val="204"/>
      </rPr>
      <t>1</t>
    </r>
  </si>
  <si>
    <r>
      <rPr>
        <b/>
        <sz val="11"/>
        <color theme="1"/>
        <rFont val="Times New Roman"/>
        <family val="1"/>
        <charset val="204"/>
      </rPr>
      <t>затрат</t>
    </r>
  </si>
  <si>
    <r>
      <rPr>
        <b/>
        <sz val="11"/>
        <color theme="1"/>
        <rFont val="Times New Roman"/>
        <family val="1"/>
        <charset val="204"/>
      </rPr>
      <t>2</t>
    </r>
  </si>
  <si>
    <r>
      <rPr>
        <b/>
        <sz val="11"/>
        <color theme="1"/>
        <rFont val="Times New Roman"/>
        <family val="1"/>
        <charset val="204"/>
      </rPr>
      <t>продукту</t>
    </r>
  </si>
  <si>
    <r>
      <rPr>
        <b/>
        <sz val="11"/>
        <color theme="1"/>
        <rFont val="Times New Roman"/>
        <family val="1"/>
        <charset val="204"/>
      </rPr>
      <t>3</t>
    </r>
  </si>
  <si>
    <r>
      <rPr>
        <b/>
        <sz val="11"/>
        <color theme="1"/>
        <rFont val="Times New Roman"/>
        <family val="1"/>
        <charset val="204"/>
      </rPr>
      <t>ефективності</t>
    </r>
  </si>
  <si>
    <r>
      <rPr>
        <sz val="11"/>
        <color theme="1"/>
        <rFont val="Times New Roman"/>
        <family val="1"/>
        <charset val="204"/>
      </rPr>
      <t>Попередній рік</t>
    </r>
  </si>
  <si>
    <r>
      <rPr>
        <sz val="11"/>
        <color theme="1"/>
        <rFont val="Times New Roman"/>
        <family val="1"/>
        <charset val="204"/>
      </rPr>
      <t>Звітний рік</t>
    </r>
  </si>
  <si>
    <r>
      <rPr>
        <sz val="11"/>
        <color theme="1"/>
        <rFont val="Times New Roman"/>
        <family val="1"/>
        <charset val="204"/>
      </rPr>
      <t>Видатки (надані кредити)</t>
    </r>
  </si>
  <si>
    <r>
      <rPr>
        <sz val="11"/>
        <color theme="1"/>
        <rFont val="Times New Roman"/>
        <family val="1"/>
        <charset val="204"/>
      </rPr>
      <t>В т.ч.</t>
    </r>
  </si>
  <si>
    <r>
      <rPr>
        <sz val="11"/>
        <color theme="1"/>
        <rFont val="Times New Roman"/>
        <family val="1"/>
        <charset val="204"/>
      </rPr>
      <t>Код</t>
    </r>
  </si>
  <si>
    <r>
      <rPr>
        <sz val="11"/>
        <color theme="1"/>
        <rFont val="Times New Roman"/>
        <family val="1"/>
        <charset val="204"/>
      </rPr>
      <t>1</t>
    </r>
  </si>
  <si>
    <r>
      <rPr>
        <sz val="11"/>
        <color theme="1"/>
        <rFont val="Times New Roman"/>
        <family val="1"/>
        <charset val="204"/>
      </rPr>
      <t>2</t>
    </r>
  </si>
  <si>
    <r>
      <rPr>
        <sz val="11"/>
        <color theme="1"/>
        <rFont val="Times New Roman"/>
        <family val="1"/>
        <charset val="204"/>
      </rPr>
      <t>3</t>
    </r>
  </si>
  <si>
    <r>
      <rPr>
        <sz val="11"/>
        <color theme="1"/>
        <rFont val="Times New Roman"/>
        <family val="1"/>
        <charset val="204"/>
      </rPr>
      <t>4</t>
    </r>
  </si>
  <si>
    <r>
      <rPr>
        <sz val="11"/>
        <color theme="1"/>
        <rFont val="Times New Roman"/>
        <family val="1"/>
        <charset val="204"/>
      </rPr>
      <t>5</t>
    </r>
  </si>
  <si>
    <r>
      <rPr>
        <sz val="11"/>
        <color theme="1"/>
        <rFont val="Times New Roman"/>
        <family val="1"/>
        <charset val="204"/>
      </rPr>
      <t>6=5-4</t>
    </r>
  </si>
  <si>
    <r>
      <rPr>
        <sz val="11"/>
        <color theme="1"/>
        <rFont val="Times New Roman"/>
        <family val="1"/>
        <charset val="204"/>
      </rPr>
      <t>7</t>
    </r>
  </si>
  <si>
    <r>
      <rPr>
        <sz val="11"/>
        <color theme="1"/>
        <rFont val="Times New Roman"/>
        <family val="1"/>
        <charset val="204"/>
      </rPr>
      <t>8=3-7</t>
    </r>
  </si>
  <si>
    <r>
      <rPr>
        <sz val="11"/>
        <color theme="1"/>
        <rFont val="Times New Roman"/>
        <family val="1"/>
        <charset val="204"/>
      </rPr>
      <t>1.</t>
    </r>
  </si>
  <si>
    <r>
      <rPr>
        <sz val="11"/>
        <color theme="1"/>
        <rFont val="Times New Roman"/>
        <family val="1"/>
        <charset val="204"/>
      </rPr>
      <t>Надходження, всього:</t>
    </r>
  </si>
  <si>
    <r>
      <rPr>
        <sz val="11"/>
        <color theme="1"/>
        <rFont val="Times New Roman"/>
        <family val="1"/>
        <charset val="204"/>
      </rPr>
      <t>х</t>
    </r>
  </si>
  <si>
    <r>
      <rPr>
        <sz val="11"/>
        <color theme="1"/>
        <rFont val="Times New Roman"/>
        <family val="1"/>
        <charset val="204"/>
      </rPr>
      <t>Бюджет розвитку за джерелами</t>
    </r>
  </si>
  <si>
    <r>
      <rPr>
        <sz val="11"/>
        <color theme="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</si>
  <si>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color theme="1"/>
        <rFont val="Times New Roman"/>
        <family val="1"/>
        <charset val="204"/>
      </rPr>
      <t>Запозичення до бюджету</t>
    </r>
  </si>
  <si>
    <r>
      <rPr>
        <sz val="11"/>
        <color theme="1"/>
        <rFont val="Times New Roman"/>
        <family val="1"/>
        <charset val="204"/>
      </rPr>
      <t>Інші джерела</t>
    </r>
  </si>
  <si>
    <r>
      <rPr>
        <sz val="11"/>
        <color theme="1"/>
        <rFont val="Times New Roman"/>
        <family val="1"/>
        <charset val="204"/>
      </rPr>
      <t>Видатки бюджету розвитку всього:</t>
    </r>
  </si>
  <si>
    <r>
      <rPr>
        <sz val="11"/>
        <color theme="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</si>
  <si>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color theme="1"/>
        <rFont val="Times New Roman"/>
        <family val="1"/>
        <charset val="204"/>
      </rPr>
      <t>2.1</t>
    </r>
  </si>
  <si>
    <r>
      <rPr>
        <sz val="11"/>
        <color theme="1"/>
        <rFont val="Times New Roman"/>
        <family val="1"/>
        <charset val="204"/>
      </rPr>
      <t>Всього за інцест.проектами</t>
    </r>
  </si>
  <si>
    <r>
      <rPr>
        <sz val="11"/>
        <color theme="1"/>
        <rFont val="Times New Roman"/>
        <family val="1"/>
        <charset val="204"/>
      </rPr>
      <t>Інвестиційний проект (програма )1</t>
    </r>
  </si>
  <si>
    <r>
      <rPr>
        <sz val="11"/>
        <color theme="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</si>
  <si>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color theme="1"/>
        <rFont val="Times New Roman"/>
        <family val="1"/>
        <charset val="204"/>
      </rPr>
      <t>Напрям спрямування коштів(об’ єкт)2</t>
    </r>
  </si>
  <si>
    <r>
      <rPr>
        <sz val="11"/>
        <color theme="1"/>
        <rFont val="Times New Roman"/>
        <family val="1"/>
        <charset val="204"/>
      </rPr>
      <t>2.2</t>
    </r>
  </si>
  <si>
    <r>
      <rPr>
        <sz val="11"/>
        <color theme="1"/>
        <rFont val="Times New Roman"/>
        <family val="1"/>
        <charset val="204"/>
      </rPr>
      <t>Кап.видатки з утримання бюджетних установ</t>
    </r>
  </si>
  <si>
    <t>Оцінка ефективності бюджетної програми за 2019 рік</t>
  </si>
  <si>
    <t>Духовне та естетичне виховання дітей та молоді</t>
  </si>
  <si>
    <t>Погашення кредиторської заборгованості за минулі роки</t>
  </si>
  <si>
    <t>Придбання предметів довгострокового використання</t>
  </si>
  <si>
    <r>
      <rPr>
        <b/>
        <sz val="12"/>
        <rFont val="Times New Roman"/>
        <family val="1"/>
        <charset val="204"/>
      </rPr>
      <t xml:space="preserve">Пояснення щодо причин відхилення касових видатків(наданих кредитів) від планового показника: </t>
    </r>
    <r>
      <rPr>
        <i/>
        <sz val="12"/>
        <rFont val="Times New Roman"/>
        <family val="1"/>
        <charset val="204"/>
      </rPr>
      <t>Економне  використання  коштів по поточних видатках установи (залишок плану 8.0 тис.грн.). Перевиконання плану по власних надходженнях з врахуванням залишків минулих періодів.</t>
    </r>
  </si>
  <si>
    <t>5.2 «Виконання бюджетної програми за джерелами надходжень спеціального фонду»                     (тис грн.)</t>
  </si>
  <si>
    <r>
      <t xml:space="preserve">Пояснення причин відхилень фактичних обсягів надходжень від планових: </t>
    </r>
    <r>
      <rPr>
        <i/>
        <sz val="11"/>
        <color theme="4" tint="-0.249977111117893"/>
        <rFont val="Times New Roman"/>
        <family val="1"/>
        <charset val="204"/>
      </rPr>
      <t xml:space="preserve"> перевищення планових показників по КЕКВ 2111, 2120 над фактичними (економія витрат).</t>
    </r>
  </si>
  <si>
    <t>Обсяг кредиторської заборгованості за минулі роки</t>
  </si>
  <si>
    <t>хлопчиків</t>
  </si>
  <si>
    <t>дівчаток</t>
  </si>
  <si>
    <t>Обсяг кредиторської заборгованості погашеної у звітному періоді</t>
  </si>
  <si>
    <t>Кількість предметів, обладнання довгострокового використання</t>
  </si>
  <si>
    <r>
      <rPr>
        <b/>
        <sz val="11"/>
        <color theme="1"/>
        <rFont val="Times New Roman"/>
        <family val="1"/>
        <charset val="204"/>
      </rPr>
      <t>Пояснення щодо розбіжностей між фактичними та плановими результативними показниками:</t>
    </r>
    <r>
      <rPr>
        <sz val="11"/>
        <color theme="1"/>
        <rFont val="Times New Roman"/>
        <family val="1"/>
        <charset val="204"/>
      </rPr>
      <t xml:space="preserve"> </t>
    </r>
    <r>
      <rPr>
        <i/>
        <sz val="11"/>
        <color theme="1"/>
        <rFont val="Times New Roman"/>
        <family val="1"/>
        <charset val="204"/>
      </rPr>
      <t>Відхилення пов’язане зі змінами кількості учнів протягом навчального року.</t>
    </r>
  </si>
  <si>
    <t>Відсоток погашення кредиторської заборгованості</t>
  </si>
  <si>
    <t>Відсоток виконання палну з придбання предметів, обладнання довгострокового використання</t>
  </si>
  <si>
    <t>Обсяг кредиторської  заборгованості, погашеної у звітному періоді</t>
  </si>
  <si>
    <t xml:space="preserve">О.О.Сушко </t>
  </si>
  <si>
    <t>Головний бухгалтер  
управління культури і туризму</t>
  </si>
  <si>
    <r>
      <t xml:space="preserve">Пояснення причин наявності залишку надходжень спеціального фонду, в т.ч. власних надходжень бюджетних установ та інших надходжень, на початок року - </t>
    </r>
    <r>
      <rPr>
        <i/>
        <sz val="11"/>
        <color theme="4" tint="-0.249977111117893"/>
        <rFont val="Times New Roman"/>
        <family val="1"/>
        <charset val="204"/>
      </rPr>
      <t>це</t>
    </r>
    <r>
      <rPr>
        <sz val="11"/>
        <rFont val="Times New Roman"/>
        <family val="1"/>
        <charset val="204"/>
      </rPr>
      <t xml:space="preserve"> </t>
    </r>
    <r>
      <rPr>
        <i/>
        <sz val="11"/>
        <color theme="4" tint="-0.249977111117893"/>
        <rFont val="Times New Roman"/>
        <family val="1"/>
        <charset val="204"/>
      </rPr>
      <t>кошти, які надійшли з початку навчального року (з 01.09.2018 р.) і були використані на ремонт приміщень шкіл по закінченню навчального року, тобто влітку 2019 року.</t>
    </r>
  </si>
  <si>
    <t>Пояснення щодо розбіжностей між фактичними та плановими результативними показниками: Віхилення пояснюється наявністю вакантних посад. Збільшення розміру видатків на утримання освіти у школах естетичного виховання зумовлено збільшенням власних надходжень, надходжень від спонсорів, у вигляді подарунків, які не передбачаються у початковому кошторисі. Відхилення зумовлене збільшенням з вересня 2019 року кількості учнів  та розміру батьківської плати в середньому на 1%  (підстава - рішення виконкому НМР від 05.09.2019р. №284).</t>
  </si>
  <si>
    <r>
      <t>Пояснення щодо розбіжностей між фактичними та плановими результативними показниками:</t>
    </r>
    <r>
      <rPr>
        <i/>
        <sz val="11"/>
        <color theme="1"/>
        <rFont val="Times New Roman"/>
        <family val="1"/>
        <charset val="204"/>
      </rPr>
      <t xml:space="preserve"> Збільшення витрат на навчання одного учня пояснюється перевиконанням плану по власним надходженням  за рахунок збільшення батьківської плати (Рішення виконкому НМР №284 від 05.09.2019р.)</t>
    </r>
  </si>
  <si>
    <t>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працівникам, оплата праці яких здійснюється за ЄТС з 01.01.2019 року, зростанням цін на товари та послуги. Збільшення  обсягів видатків по спеціальному фонду (капітальних видатків) пояснюється  придбанням/оновленням  більшої  кількості  предметів довгострокового вжитку. Видатки за власними надходженнями збільшились за рахунок збільшення батьківської плати.</t>
  </si>
  <si>
    <t>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працівникам, оплата праці яких здійснюється за ЄТС з 01.01.2019 року, зростанням цін на товари та послуги. Збільшенням  обсягів видатків по спеціальному фонду, в т.ч. капітальних видатків, пояснюється  придбанням/оновленням  більшої  кількості  предметів довгострокового вжитку, встановленням вікон, проведенням поточних ремонтів та придбанням музичних інструментів.</t>
  </si>
  <si>
    <r>
      <t>5.7    «Стан фінансової дисципліни» :</t>
    </r>
    <r>
      <rPr>
        <i/>
        <sz val="12"/>
        <color theme="1"/>
        <rFont val="Times New Roman"/>
        <family val="1"/>
        <charset val="204"/>
      </rPr>
      <t xml:space="preserve"> </t>
    </r>
    <r>
      <rPr>
        <i/>
        <sz val="12"/>
        <color rgb="FF0070C0"/>
        <rFont val="Times New Roman"/>
        <family val="1"/>
        <charset val="204"/>
      </rPr>
      <t>Станом на 01.01.2020 р. кредиторська заборгованість відсутня. По доходам станом на 01 січня 2020 року нарахована та не сплачена батьківська плата в сумі 20,00 грн. (по дебету),  сплачена батьківська плата на наступні місяці (не нарахована) – 20 464,00 грн. (по кредиту).</t>
    </r>
  </si>
  <si>
    <r>
      <rPr>
        <b/>
        <sz val="12"/>
        <color theme="1"/>
        <rFont val="Times New Roman"/>
        <family val="1"/>
        <charset val="204"/>
      </rPr>
      <t>актуальності бюджетної програми</t>
    </r>
    <r>
      <rPr>
        <i/>
        <sz val="12"/>
        <color theme="1"/>
        <rFont val="Times New Roman"/>
        <family val="1"/>
        <charset val="204"/>
      </rPr>
      <t xml:space="preserve"> - </t>
    </r>
    <r>
      <rPr>
        <i/>
        <sz val="12"/>
        <color rgb="FF0070C0"/>
        <rFont val="Times New Roman"/>
        <family val="1"/>
        <charset val="204"/>
      </rPr>
      <t>Програма розроблена для забезпечення права громадян міста на здобуття освіти в школах естетичного виховання.</t>
    </r>
  </si>
  <si>
    <r>
      <rPr>
        <b/>
        <sz val="12"/>
        <color theme="1"/>
        <rFont val="Times New Roman"/>
        <family val="1"/>
        <charset val="204"/>
      </rPr>
      <t xml:space="preserve">ефективності бюджетної програми </t>
    </r>
    <r>
      <rPr>
        <sz val="12"/>
        <color theme="1"/>
        <rFont val="Times New Roman"/>
        <family val="1"/>
        <charset val="204"/>
      </rPr>
      <t xml:space="preserve">- </t>
    </r>
    <r>
      <rPr>
        <i/>
        <sz val="12"/>
        <color theme="1"/>
        <rFont val="Times New Roman"/>
        <family val="1"/>
        <charset val="204"/>
      </rPr>
      <t xml:space="preserve"> </t>
    </r>
    <r>
      <rPr>
        <i/>
        <sz val="12"/>
        <color rgb="FF0070C0"/>
        <rFont val="Times New Roman"/>
        <family val="1"/>
        <charset val="204"/>
      </rPr>
      <t xml:space="preserve">Основні завдання, покладені на школи естетичного виховання, виконані в повному обсязі. Виділені бюджетні асигнування у 2019 році надали можливість забезпечити реалізацію основних функцій та завдань, покладених на школи, а також здійснювалась оплата всіх обов'язкових платежів за комунальні послуги і енергоносії, здійснено поточні видатки для придбання необхідних товарів та послуг (придбання яких було закладено у кошторисах установ), забезпечено своєчасну виплату заробітної плати. </t>
    </r>
  </si>
  <si>
    <r>
      <rPr>
        <b/>
        <sz val="12"/>
        <color theme="1"/>
        <rFont val="Times New Roman"/>
        <family val="1"/>
        <charset val="204"/>
      </rPr>
      <t>корисності бюджетної програми</t>
    </r>
    <r>
      <rPr>
        <sz val="12"/>
        <color theme="1"/>
        <rFont val="Times New Roman"/>
        <family val="1"/>
        <charset val="204"/>
      </rPr>
      <t xml:space="preserve"> -</t>
    </r>
    <r>
      <rPr>
        <i/>
        <sz val="12"/>
        <color theme="1"/>
        <rFont val="Times New Roman"/>
        <family val="1"/>
        <charset val="204"/>
      </rPr>
      <t xml:space="preserve"> </t>
    </r>
    <r>
      <rPr>
        <i/>
        <sz val="12"/>
        <color rgb="FF0070C0"/>
        <rFont val="Times New Roman"/>
        <family val="1"/>
        <charset val="204"/>
      </rPr>
      <t>В середньому 618 дітей міста реалізовують своє право на здобуття освіти в школах естетичного виховання.</t>
    </r>
  </si>
  <si>
    <r>
      <rPr>
        <b/>
        <sz val="12"/>
        <color theme="1"/>
        <rFont val="Times New Roman"/>
        <family val="1"/>
        <charset val="204"/>
      </rPr>
      <t>Довгострокових наслідків бюджетної програми</t>
    </r>
    <r>
      <rPr>
        <sz val="12"/>
        <color theme="1"/>
        <rFont val="Times New Roman"/>
        <family val="1"/>
        <charset val="204"/>
      </rPr>
      <t xml:space="preserve"> - </t>
    </r>
    <r>
      <rPr>
        <i/>
        <sz val="12"/>
        <color rgb="FF0070C0"/>
        <rFont val="Times New Roman"/>
        <family val="1"/>
        <charset val="204"/>
      </rPr>
      <t>Програма потребує постійної реалізації в наступних роках, а також збільшення видатків з метою проведення модернізації та оновлення матеріально-технічної бази шкіл естетичного виховання.</t>
    </r>
  </si>
  <si>
    <t>Витрати на навчання одного учня, який отримує освіту в школах естетичного виховання, тис. грн.</t>
  </si>
  <si>
    <t>У тому числі за рахунок плати за навчання у школах естетичного виховання, тис. грн.</t>
  </si>
  <si>
    <t>Середня вартість одиниці предметів, обладнання довгострокового використання, тис. грн.</t>
  </si>
  <si>
    <r>
      <t>Пояснення щодо розбіжностей між фактичними та плановими результативними показниками:</t>
    </r>
    <r>
      <rPr>
        <i/>
        <sz val="12"/>
        <color theme="1"/>
        <rFont val="Times New Roman"/>
        <family val="1"/>
        <charset val="204"/>
      </rPr>
      <t xml:space="preserve"> Спостерігається позитивна динаміка, що пояснюється збільшенням надходжень від плати за навчання.
</t>
    </r>
  </si>
  <si>
    <t>-</t>
  </si>
  <si>
    <r>
      <t xml:space="preserve">Відхилення показників поточного року до показників попереднього року пояснюється: Збільшенням фактичної кількості працюючих працівників та за рахунок зміни тарифікаційних списків з 01.09.2019 року в сторону збільшення </t>
    </r>
    <r>
      <rPr>
        <i/>
        <sz val="11"/>
        <rFont val="Times New Roman"/>
        <family val="1"/>
        <charset val="204"/>
      </rPr>
      <t>на 3,7 шт</t>
    </r>
    <r>
      <rPr>
        <i/>
        <sz val="11"/>
        <color theme="1"/>
        <rFont val="Times New Roman"/>
        <family val="1"/>
        <charset val="204"/>
      </rPr>
      <t>. од.; збільшенням видатків по загальному фонду (в зв’язку зі зростанням посадових окладів за ЄТС, цін на послуги та предмети); збільшенням видатків по спеціальному фонду (збільшено придбання предметів довгострокового використання); зростанням середньої кількості учнів та середньої вартості за навчання.</t>
    </r>
  </si>
  <si>
    <r>
      <t xml:space="preserve">5.6    «Наявність фінансових порушень за результатами контрольних заходів»: </t>
    </r>
    <r>
      <rPr>
        <i/>
        <sz val="12"/>
        <rFont val="Times New Roman"/>
        <family val="1"/>
        <charset val="204"/>
      </rPr>
      <t>У листопаді 2019 року здійснено вибіркову перевірку тарифікації та нарахування заробітної плати педагогічним працівникам хореографічної школи. Зауваження, викладені в довідці про перевірку від 22.11.2019 р. опрацьовані та будуть враховані при складанні тарифікаційних списків у 2020 році.</t>
    </r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</si>
</sst>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#,##0.0"/>
  </numFmts>
  <fonts count="32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theme="4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5"/>
    <xf numFmtId="164" fontId="8" fillId="0" borderId="0" applyFont="0" applyFill="0" applyBorder="0" applyAlignment="0" applyProtection="0"/>
  </cellStyleXfs>
  <cellXfs count="112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center" vertical="center" wrapText="1"/>
    </xf>
    <xf numFmtId="0" fontId="14" fillId="0" borderId="8" xfId="0" applyFont="1" applyBorder="1" applyAlignment="1">
      <alignment horizontal="left" wrapText="1"/>
    </xf>
    <xf numFmtId="0" fontId="7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top" wrapText="1"/>
    </xf>
    <xf numFmtId="166" fontId="15" fillId="0" borderId="8" xfId="2" applyNumberFormat="1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14" fillId="0" borderId="8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center" vertical="center" wrapText="1"/>
    </xf>
    <xf numFmtId="165" fontId="15" fillId="0" borderId="8" xfId="2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165" fontId="17" fillId="0" borderId="8" xfId="0" applyNumberFormat="1" applyFont="1" applyBorder="1" applyAlignment="1">
      <alignment horizontal="center" vertical="center" wrapText="1"/>
    </xf>
    <xf numFmtId="165" fontId="15" fillId="0" borderId="8" xfId="0" applyNumberFormat="1" applyFont="1" applyBorder="1" applyAlignment="1">
      <alignment horizontal="center" vertical="center" wrapText="1"/>
    </xf>
    <xf numFmtId="0" fontId="15" fillId="0" borderId="10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165" fontId="7" fillId="0" borderId="0" xfId="0" applyNumberFormat="1" applyFont="1" applyAlignment="1">
      <alignment horizontal="left" vertical="center" wrapText="1"/>
    </xf>
    <xf numFmtId="167" fontId="15" fillId="0" borderId="8" xfId="0" applyNumberFormat="1" applyFont="1" applyBorder="1" applyAlignment="1">
      <alignment horizontal="center" vertical="center" wrapText="1"/>
    </xf>
    <xf numFmtId="167" fontId="17" fillId="0" borderId="8" xfId="0" applyNumberFormat="1" applyFont="1" applyBorder="1" applyAlignment="1">
      <alignment horizontal="left" vertical="center" wrapText="1"/>
    </xf>
    <xf numFmtId="167" fontId="14" fillId="0" borderId="8" xfId="0" applyNumberFormat="1" applyFont="1" applyBorder="1" applyAlignment="1">
      <alignment horizontal="left" wrapText="1"/>
    </xf>
    <xf numFmtId="167" fontId="12" fillId="0" borderId="0" xfId="0" applyNumberFormat="1" applyFont="1" applyAlignment="1">
      <alignment horizontal="left" vertical="center" wrapText="1"/>
    </xf>
    <xf numFmtId="167" fontId="15" fillId="0" borderId="8" xfId="0" applyNumberFormat="1" applyFont="1" applyBorder="1" applyAlignment="1">
      <alignment horizontal="left" vertical="center" wrapText="1"/>
    </xf>
    <xf numFmtId="167" fontId="7" fillId="0" borderId="0" xfId="0" applyNumberFormat="1" applyFont="1" applyAlignment="1">
      <alignment horizontal="left" vertical="center" wrapText="1"/>
    </xf>
    <xf numFmtId="167" fontId="15" fillId="0" borderId="8" xfId="2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horizontal="left" wrapText="1"/>
    </xf>
    <xf numFmtId="0" fontId="15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7" fontId="25" fillId="0" borderId="8" xfId="0" applyNumberFormat="1" applyFont="1" applyBorder="1" applyAlignment="1">
      <alignment horizontal="center" vertical="center" wrapText="1"/>
    </xf>
    <xf numFmtId="165" fontId="25" fillId="0" borderId="8" xfId="0" applyNumberFormat="1" applyFont="1" applyBorder="1" applyAlignment="1">
      <alignment horizontal="center" vertical="center" wrapText="1"/>
    </xf>
    <xf numFmtId="167" fontId="26" fillId="0" borderId="8" xfId="0" applyNumberFormat="1" applyFont="1" applyBorder="1" applyAlignment="1">
      <alignment horizontal="center" vertical="center" wrapText="1"/>
    </xf>
    <xf numFmtId="165" fontId="26" fillId="0" borderId="8" xfId="0" applyNumberFormat="1" applyFont="1" applyBorder="1" applyAlignment="1">
      <alignment horizontal="center" vertical="center" wrapText="1"/>
    </xf>
    <xf numFmtId="165" fontId="25" fillId="0" borderId="8" xfId="0" applyNumberFormat="1" applyFont="1" applyFill="1" applyBorder="1" applyAlignment="1">
      <alignment horizontal="left" vertical="center" wrapText="1"/>
    </xf>
    <xf numFmtId="165" fontId="27" fillId="0" borderId="8" xfId="0" applyNumberFormat="1" applyFont="1" applyBorder="1" applyAlignment="1">
      <alignment horizontal="left" vertical="center" wrapText="1"/>
    </xf>
    <xf numFmtId="167" fontId="21" fillId="0" borderId="8" xfId="2" applyNumberFormat="1" applyFont="1" applyBorder="1" applyAlignment="1">
      <alignment horizontal="center" vertical="center" wrapText="1"/>
    </xf>
    <xf numFmtId="165" fontId="21" fillId="0" borderId="8" xfId="2" applyNumberFormat="1" applyFont="1" applyBorder="1" applyAlignment="1">
      <alignment horizontal="center" vertical="center" wrapText="1"/>
    </xf>
    <xf numFmtId="2" fontId="15" fillId="0" borderId="8" xfId="0" applyNumberFormat="1" applyFont="1" applyBorder="1" applyAlignment="1">
      <alignment horizontal="center" vertical="center" wrapText="1"/>
    </xf>
    <xf numFmtId="2" fontId="15" fillId="0" borderId="8" xfId="2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28" fillId="0" borderId="8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166" fontId="15" fillId="0" borderId="10" xfId="2" applyNumberFormat="1" applyFont="1" applyBorder="1" applyAlignment="1">
      <alignment horizontal="center" vertical="center" wrapText="1"/>
    </xf>
    <xf numFmtId="166" fontId="15" fillId="0" borderId="11" xfId="2" applyNumberFormat="1" applyFont="1" applyBorder="1" applyAlignment="1">
      <alignment horizontal="center" vertical="center" wrapText="1"/>
    </xf>
    <xf numFmtId="166" fontId="15" fillId="0" borderId="12" xfId="2" applyNumberFormat="1" applyFont="1" applyBorder="1" applyAlignment="1">
      <alignment horizontal="center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0" xfId="0" applyFont="1" applyAlignment="1">
      <alignment horizontal="left" wrapText="1"/>
    </xf>
    <xf numFmtId="0" fontId="15" fillId="0" borderId="4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9" fillId="0" borderId="3" xfId="0" applyFont="1" applyBorder="1" applyAlignment="1">
      <alignment horizontal="left" vertical="center" wrapText="1"/>
    </xf>
  </cellXfs>
  <cellStyles count="3">
    <cellStyle name="Звичайний" xfId="0" builtinId="0"/>
    <cellStyle name="Звичайний 2" xfId="1"/>
    <cellStyle name="Фінансови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1"/>
  <sheetViews>
    <sheetView tabSelected="1" topLeftCell="A142" zoomScale="85" zoomScaleNormal="85" zoomScaleSheetLayoutView="85" workbookViewId="0">
      <selection activeCell="A155" sqref="A155:K155"/>
    </sheetView>
  </sheetViews>
  <sheetFormatPr defaultColWidth="34" defaultRowHeight="13.2"/>
  <cols>
    <col min="1" max="1" width="5.5546875" style="2" customWidth="1"/>
    <col min="2" max="2" width="34" style="2"/>
    <col min="3" max="3" width="10.6640625" style="2" customWidth="1"/>
    <col min="4" max="4" width="9.44140625" style="2" customWidth="1"/>
    <col min="5" max="5" width="11.33203125" style="2" customWidth="1"/>
    <col min="6" max="6" width="12.88671875" style="2" customWidth="1"/>
    <col min="7" max="7" width="9.33203125" style="2" customWidth="1"/>
    <col min="8" max="8" width="12.33203125" style="2" customWidth="1"/>
    <col min="9" max="10" width="9.44140625" style="2" customWidth="1"/>
    <col min="11" max="11" width="9.33203125" style="2" customWidth="1"/>
    <col min="12" max="16384" width="34" style="2"/>
  </cols>
  <sheetData>
    <row r="1" spans="1:11">
      <c r="H1" s="70" t="s">
        <v>29</v>
      </c>
      <c r="I1" s="70"/>
      <c r="J1" s="70"/>
      <c r="K1" s="70"/>
    </row>
    <row r="2" spans="1:11" ht="29.4" customHeight="1">
      <c r="H2" s="70" t="s">
        <v>30</v>
      </c>
      <c r="I2" s="70"/>
      <c r="J2" s="70"/>
      <c r="K2" s="70"/>
    </row>
    <row r="3" spans="1:11" ht="33" customHeight="1">
      <c r="A3" s="71" t="s">
        <v>151</v>
      </c>
      <c r="B3" s="71"/>
      <c r="C3" s="71"/>
      <c r="D3" s="71"/>
      <c r="E3" s="71"/>
      <c r="F3" s="71"/>
      <c r="G3" s="71"/>
      <c r="H3" s="71"/>
      <c r="I3" s="71"/>
      <c r="J3" s="71"/>
      <c r="K3" s="71"/>
    </row>
    <row r="4" spans="1:11" ht="17.399999999999999" customHeight="1">
      <c r="A4" s="8" t="s">
        <v>31</v>
      </c>
      <c r="B4" s="58">
        <v>1000000</v>
      </c>
      <c r="C4" s="12"/>
      <c r="D4" s="69" t="s">
        <v>84</v>
      </c>
      <c r="E4" s="69"/>
      <c r="F4" s="69"/>
      <c r="G4" s="69"/>
      <c r="H4" s="69"/>
      <c r="I4" s="69"/>
      <c r="J4" s="69"/>
      <c r="K4" s="69"/>
    </row>
    <row r="5" spans="1:11" s="56" customFormat="1" ht="18" customHeight="1">
      <c r="A5" s="5"/>
      <c r="B5" s="5" t="s">
        <v>32</v>
      </c>
      <c r="C5" s="5"/>
      <c r="D5" s="72" t="s">
        <v>33</v>
      </c>
      <c r="E5" s="72"/>
      <c r="F5" s="72"/>
      <c r="G5" s="72"/>
      <c r="H5" s="72"/>
      <c r="I5" s="72"/>
      <c r="J5" s="72"/>
      <c r="K5" s="72"/>
    </row>
    <row r="6" spans="1:11" ht="17.399999999999999" customHeight="1">
      <c r="A6" s="8" t="s">
        <v>34</v>
      </c>
      <c r="B6" s="58">
        <v>1010000</v>
      </c>
      <c r="C6" s="12"/>
      <c r="D6" s="69" t="s">
        <v>84</v>
      </c>
      <c r="E6" s="69"/>
      <c r="F6" s="69"/>
      <c r="G6" s="69"/>
      <c r="H6" s="69"/>
      <c r="I6" s="69"/>
      <c r="J6" s="69"/>
      <c r="K6" s="69"/>
    </row>
    <row r="7" spans="1:11" s="56" customFormat="1" ht="18" customHeight="1">
      <c r="B7" s="5" t="s">
        <v>32</v>
      </c>
      <c r="D7" s="75" t="s">
        <v>35</v>
      </c>
      <c r="E7" s="75"/>
      <c r="F7" s="75"/>
      <c r="G7" s="75"/>
      <c r="H7" s="75"/>
      <c r="I7" s="75"/>
      <c r="J7" s="75"/>
      <c r="K7" s="75"/>
    </row>
    <row r="8" spans="1:11" s="8" customFormat="1" ht="58.2" customHeight="1">
      <c r="A8" s="8" t="s">
        <v>36</v>
      </c>
      <c r="B8" s="58">
        <v>1011100</v>
      </c>
      <c r="C8" s="15" t="s">
        <v>106</v>
      </c>
      <c r="D8" s="69" t="s">
        <v>85</v>
      </c>
      <c r="E8" s="69"/>
      <c r="F8" s="69"/>
      <c r="G8" s="69"/>
      <c r="H8" s="69"/>
      <c r="I8" s="69"/>
      <c r="J8" s="69"/>
      <c r="K8" s="69"/>
    </row>
    <row r="9" spans="1:11" s="5" customFormat="1" ht="10.199999999999999">
      <c r="A9" s="57"/>
      <c r="B9" s="5" t="s">
        <v>32</v>
      </c>
      <c r="C9" s="5" t="s">
        <v>37</v>
      </c>
    </row>
    <row r="10" spans="1:11" s="1" customFormat="1" ht="39.75" customHeight="1">
      <c r="A10" s="8" t="s">
        <v>38</v>
      </c>
      <c r="B10" s="8" t="s">
        <v>39</v>
      </c>
      <c r="C10" s="76" t="s">
        <v>152</v>
      </c>
      <c r="D10" s="76"/>
      <c r="E10" s="76"/>
      <c r="F10" s="76"/>
      <c r="G10" s="76"/>
      <c r="H10" s="76"/>
      <c r="I10" s="76"/>
      <c r="J10" s="76"/>
      <c r="K10" s="76"/>
    </row>
    <row r="11" spans="1:11" s="1" customFormat="1" ht="21.75" customHeight="1">
      <c r="A11" s="8" t="s">
        <v>40</v>
      </c>
      <c r="B11" s="77" t="s">
        <v>41</v>
      </c>
      <c r="C11" s="77"/>
      <c r="D11" s="77"/>
      <c r="E11" s="77"/>
      <c r="F11" s="77"/>
      <c r="G11" s="77"/>
      <c r="H11" s="77"/>
      <c r="I11" s="77"/>
      <c r="J11" s="77"/>
      <c r="K11" s="77"/>
    </row>
    <row r="12" spans="1:11" ht="18" customHeight="1">
      <c r="A12" s="78" t="s">
        <v>107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</row>
    <row r="13" spans="1:11" ht="16.95" customHeight="1">
      <c r="A13" s="73" t="s">
        <v>0</v>
      </c>
      <c r="B13" s="73" t="s">
        <v>1</v>
      </c>
      <c r="C13" s="74" t="s">
        <v>2</v>
      </c>
      <c r="D13" s="74"/>
      <c r="E13" s="74"/>
      <c r="F13" s="74" t="s">
        <v>3</v>
      </c>
      <c r="G13" s="74"/>
      <c r="H13" s="74"/>
      <c r="I13" s="74" t="s">
        <v>4</v>
      </c>
      <c r="J13" s="74"/>
      <c r="K13" s="74"/>
    </row>
    <row r="14" spans="1:11" ht="20.399999999999999">
      <c r="A14" s="73"/>
      <c r="B14" s="73"/>
      <c r="C14" s="4" t="s">
        <v>42</v>
      </c>
      <c r="D14" s="4" t="s">
        <v>43</v>
      </c>
      <c r="E14" s="4" t="s">
        <v>44</v>
      </c>
      <c r="F14" s="4" t="s">
        <v>42</v>
      </c>
      <c r="G14" s="4" t="s">
        <v>45</v>
      </c>
      <c r="H14" s="4" t="s">
        <v>44</v>
      </c>
      <c r="I14" s="4" t="s">
        <v>46</v>
      </c>
      <c r="J14" s="4" t="s">
        <v>47</v>
      </c>
      <c r="K14" s="4" t="s">
        <v>44</v>
      </c>
    </row>
    <row r="15" spans="1:11" s="5" customFormat="1" ht="10.199999999999999">
      <c r="A15" s="4"/>
      <c r="B15" s="4"/>
      <c r="C15" s="4" t="s">
        <v>48</v>
      </c>
      <c r="D15" s="4" t="s">
        <v>49</v>
      </c>
      <c r="E15" s="4" t="s">
        <v>50</v>
      </c>
      <c r="F15" s="4" t="s">
        <v>51</v>
      </c>
      <c r="G15" s="4" t="s">
        <v>52</v>
      </c>
      <c r="H15" s="4" t="s">
        <v>53</v>
      </c>
      <c r="I15" s="4" t="s">
        <v>54</v>
      </c>
      <c r="J15" s="4" t="s">
        <v>55</v>
      </c>
      <c r="K15" s="4" t="s">
        <v>56</v>
      </c>
    </row>
    <row r="16" spans="1:11" s="3" customFormat="1" ht="22.5" customHeight="1">
      <c r="A16" s="9" t="s">
        <v>5</v>
      </c>
      <c r="B16" s="10" t="s">
        <v>78</v>
      </c>
      <c r="C16" s="60">
        <f>SUM(C19:C21)</f>
        <v>12605.150000000001</v>
      </c>
      <c r="D16" s="60">
        <f>SUM(D19:D21)</f>
        <v>475</v>
      </c>
      <c r="E16" s="62">
        <f>C16+D16</f>
        <v>13080.150000000001</v>
      </c>
      <c r="F16" s="60">
        <f>SUM(F19:F21)</f>
        <v>12597.143</v>
      </c>
      <c r="G16" s="60">
        <f>SUM(G19:G21)</f>
        <v>827.09299999999996</v>
      </c>
      <c r="H16" s="62">
        <f>F16+G16</f>
        <v>13424.236000000001</v>
      </c>
      <c r="I16" s="60">
        <f>F16-C16</f>
        <v>-8.0070000000014261</v>
      </c>
      <c r="J16" s="60">
        <f>G16-D16</f>
        <v>352.09299999999996</v>
      </c>
      <c r="K16" s="62">
        <f>I16+J16</f>
        <v>344.08599999999853</v>
      </c>
    </row>
    <row r="17" spans="1:11" ht="62.25" customHeight="1">
      <c r="A17" s="78" t="s">
        <v>155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</row>
    <row r="18" spans="1:11" ht="15.6">
      <c r="A18" s="11"/>
      <c r="B18" s="11" t="s">
        <v>6</v>
      </c>
      <c r="C18" s="11"/>
      <c r="D18" s="11"/>
      <c r="E18" s="11"/>
      <c r="F18" s="11"/>
      <c r="G18" s="11"/>
      <c r="H18" s="11"/>
      <c r="I18" s="11"/>
      <c r="J18" s="11"/>
      <c r="K18" s="11"/>
    </row>
    <row r="19" spans="1:11" ht="55.2">
      <c r="A19" s="9">
        <v>1</v>
      </c>
      <c r="B19" s="14" t="s">
        <v>86</v>
      </c>
      <c r="C19" s="59">
        <v>12453.111000000001</v>
      </c>
      <c r="D19" s="59">
        <v>460</v>
      </c>
      <c r="E19" s="61">
        <f>C19+D19</f>
        <v>12913.111000000001</v>
      </c>
      <c r="F19" s="59">
        <v>12445.103999999999</v>
      </c>
      <c r="G19" s="59">
        <v>812.09299999999996</v>
      </c>
      <c r="H19" s="61">
        <f>F19+G19</f>
        <v>13257.197</v>
      </c>
      <c r="I19" s="59">
        <f>F19-C19</f>
        <v>-8.0070000000014261</v>
      </c>
      <c r="J19" s="59">
        <f>G19-D19</f>
        <v>352.09299999999996</v>
      </c>
      <c r="K19" s="61">
        <f>I19+J19</f>
        <v>344.08599999999853</v>
      </c>
    </row>
    <row r="20" spans="1:11" ht="27.6">
      <c r="A20" s="17">
        <v>2</v>
      </c>
      <c r="B20" s="18" t="s">
        <v>153</v>
      </c>
      <c r="C20" s="59">
        <v>152.03899999999999</v>
      </c>
      <c r="D20" s="59"/>
      <c r="E20" s="61">
        <f t="shared" ref="E20:E21" si="0">C20+D20</f>
        <v>152.03899999999999</v>
      </c>
      <c r="F20" s="59">
        <v>152.03899999999999</v>
      </c>
      <c r="G20" s="59"/>
      <c r="H20" s="61">
        <f t="shared" ref="H20:H21" si="1">F20+G20</f>
        <v>152.03899999999999</v>
      </c>
      <c r="I20" s="59">
        <f t="shared" ref="I20:I21" si="2">F20-C20</f>
        <v>0</v>
      </c>
      <c r="J20" s="59">
        <f t="shared" ref="J20:J21" si="3">G20-D20</f>
        <v>0</v>
      </c>
      <c r="K20" s="61">
        <f t="shared" ref="K20:K21" si="4">I20+J20</f>
        <v>0</v>
      </c>
    </row>
    <row r="21" spans="1:11" ht="27.6">
      <c r="A21" s="17">
        <v>3</v>
      </c>
      <c r="B21" s="18" t="s">
        <v>154</v>
      </c>
      <c r="C21" s="59"/>
      <c r="D21" s="59">
        <v>15</v>
      </c>
      <c r="E21" s="61">
        <f t="shared" si="0"/>
        <v>15</v>
      </c>
      <c r="F21" s="59"/>
      <c r="G21" s="59">
        <v>15</v>
      </c>
      <c r="H21" s="61">
        <f t="shared" si="1"/>
        <v>15</v>
      </c>
      <c r="I21" s="59">
        <f t="shared" si="2"/>
        <v>0</v>
      </c>
      <c r="J21" s="59">
        <f t="shared" si="3"/>
        <v>0</v>
      </c>
      <c r="K21" s="61">
        <f t="shared" si="4"/>
        <v>0</v>
      </c>
    </row>
    <row r="23" spans="1:11" ht="21.6" customHeight="1">
      <c r="A23" s="78" t="s">
        <v>156</v>
      </c>
      <c r="B23" s="79"/>
      <c r="C23" s="79"/>
      <c r="D23" s="79"/>
      <c r="E23" s="79"/>
      <c r="F23" s="79"/>
      <c r="G23" s="79"/>
      <c r="H23" s="79"/>
      <c r="I23" s="79"/>
      <c r="J23" s="79"/>
      <c r="K23" s="79"/>
    </row>
    <row r="24" spans="1:11" hidden="1"/>
    <row r="25" spans="1:11" ht="36">
      <c r="A25" s="11" t="s">
        <v>7</v>
      </c>
      <c r="B25" s="11" t="s">
        <v>8</v>
      </c>
      <c r="C25" s="6" t="s">
        <v>57</v>
      </c>
      <c r="D25" s="6" t="s">
        <v>58</v>
      </c>
      <c r="E25" s="6" t="s">
        <v>59</v>
      </c>
    </row>
    <row r="26" spans="1:11" ht="15.6">
      <c r="A26" s="11" t="s">
        <v>5</v>
      </c>
      <c r="B26" s="11" t="s">
        <v>9</v>
      </c>
      <c r="C26" s="11" t="s">
        <v>10</v>
      </c>
      <c r="D26" s="63">
        <f>D28+D29</f>
        <v>131.15</v>
      </c>
      <c r="E26" s="11" t="s">
        <v>10</v>
      </c>
    </row>
    <row r="27" spans="1:11" ht="15.6">
      <c r="A27" s="11"/>
      <c r="B27" s="11" t="s">
        <v>11</v>
      </c>
      <c r="C27" s="11"/>
      <c r="D27" s="63"/>
      <c r="E27" s="11"/>
    </row>
    <row r="28" spans="1:11" ht="15.6">
      <c r="A28" s="11" t="s">
        <v>12</v>
      </c>
      <c r="B28" s="11" t="s">
        <v>13</v>
      </c>
      <c r="C28" s="11" t="s">
        <v>10</v>
      </c>
      <c r="D28" s="63">
        <v>131.15</v>
      </c>
      <c r="E28" s="11" t="s">
        <v>10</v>
      </c>
    </row>
    <row r="29" spans="1:11" ht="15.6">
      <c r="A29" s="11" t="s">
        <v>14</v>
      </c>
      <c r="B29" s="11" t="s">
        <v>15</v>
      </c>
      <c r="C29" s="11" t="s">
        <v>10</v>
      </c>
      <c r="D29" s="63"/>
      <c r="E29" s="11" t="s">
        <v>10</v>
      </c>
    </row>
    <row r="30" spans="1:11" ht="80.400000000000006" customHeight="1">
      <c r="A30" s="81" t="s">
        <v>169</v>
      </c>
      <c r="B30" s="73"/>
      <c r="C30" s="73"/>
      <c r="D30" s="73"/>
      <c r="E30" s="73"/>
    </row>
    <row r="31" spans="1:11" ht="15.6">
      <c r="A31" s="11" t="s">
        <v>16</v>
      </c>
      <c r="B31" s="11" t="s">
        <v>17</v>
      </c>
      <c r="C31" s="60">
        <f>C33+C36</f>
        <v>843.35599999999999</v>
      </c>
      <c r="D31" s="60">
        <f>D33+D36</f>
        <v>827.09299999999996</v>
      </c>
      <c r="E31" s="60">
        <f t="shared" ref="E31" si="5">SUM(E33:E36)</f>
        <v>-16.263000000000034</v>
      </c>
    </row>
    <row r="32" spans="1:11" ht="15.6">
      <c r="A32" s="11"/>
      <c r="B32" s="11" t="s">
        <v>11</v>
      </c>
      <c r="C32" s="60"/>
      <c r="D32" s="60"/>
      <c r="E32" s="60"/>
    </row>
    <row r="33" spans="1:11" ht="15.6">
      <c r="A33" s="11" t="s">
        <v>18</v>
      </c>
      <c r="B33" s="11" t="s">
        <v>13</v>
      </c>
      <c r="C33" s="60">
        <f>803.556+24.8</f>
        <v>828.35599999999999</v>
      </c>
      <c r="D33" s="60">
        <f>279.487+507.806+24.8</f>
        <v>812.09299999999996</v>
      </c>
      <c r="E33" s="60">
        <f>D33-C33</f>
        <v>-16.263000000000034</v>
      </c>
    </row>
    <row r="34" spans="1:11" ht="15.6">
      <c r="A34" s="11" t="s">
        <v>19</v>
      </c>
      <c r="B34" s="11" t="s">
        <v>20</v>
      </c>
      <c r="C34" s="60"/>
      <c r="D34" s="60"/>
      <c r="E34" s="60">
        <f>D34-C34</f>
        <v>0</v>
      </c>
    </row>
    <row r="35" spans="1:11" ht="15.6">
      <c r="A35" s="11" t="s">
        <v>21</v>
      </c>
      <c r="B35" s="11" t="s">
        <v>22</v>
      </c>
      <c r="C35" s="60"/>
      <c r="D35" s="60"/>
      <c r="E35" s="60">
        <f t="shared" ref="E35:E36" si="6">D35-C35</f>
        <v>0</v>
      </c>
    </row>
    <row r="36" spans="1:11" ht="15.6">
      <c r="A36" s="11" t="s">
        <v>23</v>
      </c>
      <c r="B36" s="11" t="s">
        <v>24</v>
      </c>
      <c r="C36" s="60">
        <v>15</v>
      </c>
      <c r="D36" s="60">
        <v>15</v>
      </c>
      <c r="E36" s="60">
        <f t="shared" si="6"/>
        <v>0</v>
      </c>
    </row>
    <row r="37" spans="1:11" ht="49.2" customHeight="1">
      <c r="A37" s="81" t="s">
        <v>157</v>
      </c>
      <c r="B37" s="73"/>
      <c r="C37" s="73"/>
      <c r="D37" s="73"/>
      <c r="E37" s="73"/>
    </row>
    <row r="38" spans="1:11" ht="15.6">
      <c r="A38" s="11" t="s">
        <v>25</v>
      </c>
      <c r="B38" s="11" t="s">
        <v>26</v>
      </c>
      <c r="C38" s="11" t="s">
        <v>10</v>
      </c>
      <c r="D38" s="64">
        <f>D40+D41</f>
        <v>108.49299999999999</v>
      </c>
      <c r="E38" s="13" t="s">
        <v>10</v>
      </c>
    </row>
    <row r="39" spans="1:11" ht="15.6">
      <c r="A39" s="11"/>
      <c r="B39" s="11" t="s">
        <v>11</v>
      </c>
      <c r="C39" s="11"/>
      <c r="D39" s="64"/>
      <c r="E39" s="13"/>
    </row>
    <row r="40" spans="1:11" ht="15.6">
      <c r="A40" s="11" t="s">
        <v>27</v>
      </c>
      <c r="B40" s="11" t="s">
        <v>13</v>
      </c>
      <c r="C40" s="11" t="s">
        <v>10</v>
      </c>
      <c r="D40" s="64">
        <f>55.544+1.094+51.855</f>
        <v>108.49299999999999</v>
      </c>
      <c r="E40" s="13" t="s">
        <v>10</v>
      </c>
    </row>
    <row r="41" spans="1:11" ht="15.6">
      <c r="A41" s="11" t="s">
        <v>28</v>
      </c>
      <c r="B41" s="11" t="s">
        <v>24</v>
      </c>
      <c r="C41" s="11" t="s">
        <v>10</v>
      </c>
      <c r="D41" s="64"/>
      <c r="E41" s="13" t="s">
        <v>10</v>
      </c>
    </row>
    <row r="42" spans="1:11">
      <c r="D42" s="44"/>
    </row>
    <row r="43" spans="1:11" ht="16.2" customHeight="1">
      <c r="A43" s="78" t="s">
        <v>60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</row>
    <row r="44" spans="1:11" hidden="1"/>
    <row r="45" spans="1:11">
      <c r="A45" s="80" t="s">
        <v>111</v>
      </c>
      <c r="B45" s="80" t="s">
        <v>112</v>
      </c>
      <c r="C45" s="80" t="s">
        <v>113</v>
      </c>
      <c r="D45" s="80"/>
      <c r="E45" s="80"/>
      <c r="F45" s="80" t="s">
        <v>114</v>
      </c>
      <c r="G45" s="80"/>
      <c r="H45" s="80"/>
      <c r="I45" s="80" t="s">
        <v>115</v>
      </c>
      <c r="J45" s="80"/>
      <c r="K45" s="80"/>
    </row>
    <row r="46" spans="1:11" ht="22.95" customHeight="1">
      <c r="A46" s="80"/>
      <c r="B46" s="80"/>
      <c r="C46" s="19" t="s">
        <v>75</v>
      </c>
      <c r="D46" s="19" t="s">
        <v>74</v>
      </c>
      <c r="E46" s="19" t="s">
        <v>44</v>
      </c>
      <c r="F46" s="19" t="s">
        <v>76</v>
      </c>
      <c r="G46" s="19" t="s">
        <v>74</v>
      </c>
      <c r="H46" s="19" t="s">
        <v>44</v>
      </c>
      <c r="I46" s="19" t="s">
        <v>76</v>
      </c>
      <c r="J46" s="19" t="s">
        <v>77</v>
      </c>
      <c r="K46" s="19" t="s">
        <v>44</v>
      </c>
    </row>
    <row r="47" spans="1:11" s="7" customFormat="1" ht="13.8">
      <c r="A47" s="20" t="s">
        <v>116</v>
      </c>
      <c r="B47" s="20" t="s">
        <v>117</v>
      </c>
      <c r="C47" s="82"/>
      <c r="D47" s="82"/>
      <c r="E47" s="82"/>
      <c r="F47" s="82"/>
      <c r="G47" s="82"/>
      <c r="H47" s="82"/>
      <c r="I47" s="82"/>
      <c r="J47" s="82"/>
      <c r="K47" s="82"/>
    </row>
    <row r="48" spans="1:11" s="7" customFormat="1" ht="13.8">
      <c r="A48" s="20"/>
      <c r="B48" s="16" t="s">
        <v>87</v>
      </c>
      <c r="C48" s="21">
        <v>2</v>
      </c>
      <c r="D48" s="21"/>
      <c r="E48" s="21">
        <f>C48+D48</f>
        <v>2</v>
      </c>
      <c r="F48" s="21">
        <v>2</v>
      </c>
      <c r="G48" s="21"/>
      <c r="H48" s="21">
        <f>F48+G48</f>
        <v>2</v>
      </c>
      <c r="I48" s="21">
        <f>F48-C48</f>
        <v>0</v>
      </c>
      <c r="J48" s="21">
        <f>G48-D48</f>
        <v>0</v>
      </c>
      <c r="K48" s="21">
        <f>I48+J48</f>
        <v>0</v>
      </c>
    </row>
    <row r="49" spans="1:11" s="7" customFormat="1" ht="13.8">
      <c r="A49" s="20"/>
      <c r="B49" s="16" t="s">
        <v>88</v>
      </c>
      <c r="C49" s="21">
        <v>1</v>
      </c>
      <c r="D49" s="21"/>
      <c r="E49" s="21">
        <f t="shared" ref="E49:E59" si="7">C49+D49</f>
        <v>1</v>
      </c>
      <c r="F49" s="21">
        <v>1</v>
      </c>
      <c r="G49" s="21"/>
      <c r="H49" s="21">
        <f t="shared" ref="H49:H59" si="8">F49+G49</f>
        <v>1</v>
      </c>
      <c r="I49" s="21">
        <f t="shared" ref="I49:I59" si="9">F49-C49</f>
        <v>0</v>
      </c>
      <c r="J49" s="21">
        <f t="shared" ref="J49:J59" si="10">G49-D49</f>
        <v>0</v>
      </c>
      <c r="K49" s="21">
        <f t="shared" ref="K49:K59" si="11">I49+J49</f>
        <v>0</v>
      </c>
    </row>
    <row r="50" spans="1:11" s="7" customFormat="1" ht="13.8">
      <c r="A50" s="20"/>
      <c r="B50" s="16" t="s">
        <v>89</v>
      </c>
      <c r="C50" s="21">
        <v>1</v>
      </c>
      <c r="D50" s="21"/>
      <c r="E50" s="21">
        <f t="shared" si="7"/>
        <v>1</v>
      </c>
      <c r="F50" s="21">
        <v>1</v>
      </c>
      <c r="G50" s="21"/>
      <c r="H50" s="21">
        <f t="shared" si="8"/>
        <v>1</v>
      </c>
      <c r="I50" s="21">
        <f t="shared" si="9"/>
        <v>0</v>
      </c>
      <c r="J50" s="21">
        <f t="shared" si="10"/>
        <v>0</v>
      </c>
      <c r="K50" s="21">
        <f t="shared" si="11"/>
        <v>0</v>
      </c>
    </row>
    <row r="51" spans="1:11" s="7" customFormat="1" ht="27.6">
      <c r="A51" s="20"/>
      <c r="B51" s="16" t="s">
        <v>90</v>
      </c>
      <c r="C51" s="21">
        <v>129.69999999999999</v>
      </c>
      <c r="D51" s="21">
        <v>1.5</v>
      </c>
      <c r="E51" s="21">
        <f t="shared" si="7"/>
        <v>131.19999999999999</v>
      </c>
      <c r="F51" s="21">
        <f>F52+F53+F54</f>
        <v>126.7</v>
      </c>
      <c r="G51" s="21">
        <v>1.5</v>
      </c>
      <c r="H51" s="21">
        <f t="shared" si="8"/>
        <v>128.19999999999999</v>
      </c>
      <c r="I51" s="21">
        <f t="shared" si="9"/>
        <v>-2.9999999999999858</v>
      </c>
      <c r="J51" s="21">
        <f t="shared" si="10"/>
        <v>0</v>
      </c>
      <c r="K51" s="21">
        <f t="shared" si="11"/>
        <v>-2.9999999999999858</v>
      </c>
    </row>
    <row r="52" spans="1:11" s="7" customFormat="1" ht="27.6">
      <c r="A52" s="20"/>
      <c r="B52" s="16" t="s">
        <v>91</v>
      </c>
      <c r="C52" s="21">
        <v>5</v>
      </c>
      <c r="D52" s="21"/>
      <c r="E52" s="21">
        <f t="shared" si="7"/>
        <v>5</v>
      </c>
      <c r="F52" s="21">
        <v>5</v>
      </c>
      <c r="G52" s="21"/>
      <c r="H52" s="21">
        <f t="shared" si="8"/>
        <v>5</v>
      </c>
      <c r="I52" s="21">
        <f t="shared" si="9"/>
        <v>0</v>
      </c>
      <c r="J52" s="21">
        <f t="shared" si="10"/>
        <v>0</v>
      </c>
      <c r="K52" s="21">
        <f t="shared" si="11"/>
        <v>0</v>
      </c>
    </row>
    <row r="53" spans="1:11" s="7" customFormat="1" ht="27.6">
      <c r="A53" s="20"/>
      <c r="B53" s="16" t="s">
        <v>92</v>
      </c>
      <c r="C53" s="21">
        <v>100.2</v>
      </c>
      <c r="D53" s="21">
        <v>1.5</v>
      </c>
      <c r="E53" s="21">
        <f t="shared" si="7"/>
        <v>101.7</v>
      </c>
      <c r="F53" s="21">
        <v>99.2</v>
      </c>
      <c r="G53" s="21">
        <v>1.5</v>
      </c>
      <c r="H53" s="21">
        <f t="shared" si="8"/>
        <v>100.7</v>
      </c>
      <c r="I53" s="21">
        <f t="shared" si="9"/>
        <v>-1</v>
      </c>
      <c r="J53" s="21">
        <f t="shared" si="10"/>
        <v>0</v>
      </c>
      <c r="K53" s="21">
        <f t="shared" si="11"/>
        <v>-1</v>
      </c>
    </row>
    <row r="54" spans="1:11" s="7" customFormat="1" ht="41.4">
      <c r="A54" s="20"/>
      <c r="B54" s="16" t="s">
        <v>93</v>
      </c>
      <c r="C54" s="21">
        <v>24.5</v>
      </c>
      <c r="D54" s="21"/>
      <c r="E54" s="21">
        <f t="shared" si="7"/>
        <v>24.5</v>
      </c>
      <c r="F54" s="21">
        <v>22.5</v>
      </c>
      <c r="G54" s="21"/>
      <c r="H54" s="21">
        <f t="shared" si="8"/>
        <v>22.5</v>
      </c>
      <c r="I54" s="21">
        <f t="shared" si="9"/>
        <v>-2</v>
      </c>
      <c r="J54" s="21">
        <f t="shared" si="10"/>
        <v>0</v>
      </c>
      <c r="K54" s="21">
        <f t="shared" si="11"/>
        <v>-2</v>
      </c>
    </row>
    <row r="55" spans="1:11" s="7" customFormat="1" ht="27.6">
      <c r="A55" s="20"/>
      <c r="B55" s="16" t="s">
        <v>94</v>
      </c>
      <c r="C55" s="21">
        <v>8</v>
      </c>
      <c r="D55" s="21"/>
      <c r="E55" s="21">
        <f t="shared" si="7"/>
        <v>8</v>
      </c>
      <c r="F55" s="21">
        <v>8</v>
      </c>
      <c r="G55" s="21"/>
      <c r="H55" s="21">
        <f t="shared" si="8"/>
        <v>8</v>
      </c>
      <c r="I55" s="21">
        <f t="shared" si="9"/>
        <v>0</v>
      </c>
      <c r="J55" s="21">
        <f t="shared" si="10"/>
        <v>0</v>
      </c>
      <c r="K55" s="21">
        <f t="shared" si="11"/>
        <v>0</v>
      </c>
    </row>
    <row r="56" spans="1:11" s="7" customFormat="1" ht="13.8">
      <c r="A56" s="20"/>
      <c r="B56" s="16" t="s">
        <v>95</v>
      </c>
      <c r="C56" s="21">
        <v>67</v>
      </c>
      <c r="D56" s="21"/>
      <c r="E56" s="21">
        <f t="shared" si="7"/>
        <v>67</v>
      </c>
      <c r="F56" s="21">
        <v>67</v>
      </c>
      <c r="G56" s="21"/>
      <c r="H56" s="21">
        <f t="shared" si="8"/>
        <v>67</v>
      </c>
      <c r="I56" s="21">
        <f t="shared" si="9"/>
        <v>0</v>
      </c>
      <c r="J56" s="21">
        <f t="shared" si="10"/>
        <v>0</v>
      </c>
      <c r="K56" s="21">
        <f t="shared" si="11"/>
        <v>0</v>
      </c>
    </row>
    <row r="57" spans="1:11" s="7" customFormat="1" ht="40.200000000000003" customHeight="1">
      <c r="A57" s="20"/>
      <c r="B57" s="16" t="s">
        <v>96</v>
      </c>
      <c r="C57" s="45">
        <v>12453.11</v>
      </c>
      <c r="D57" s="45">
        <v>475</v>
      </c>
      <c r="E57" s="45">
        <f t="shared" si="7"/>
        <v>12928.11</v>
      </c>
      <c r="F57" s="45">
        <v>12445.103999999999</v>
      </c>
      <c r="G57" s="45">
        <v>827.09299999999996</v>
      </c>
      <c r="H57" s="45">
        <f t="shared" si="8"/>
        <v>13272.197</v>
      </c>
      <c r="I57" s="45">
        <f t="shared" si="9"/>
        <v>-8.0060000000012224</v>
      </c>
      <c r="J57" s="45">
        <f t="shared" si="10"/>
        <v>352.09299999999996</v>
      </c>
      <c r="K57" s="45">
        <f t="shared" si="11"/>
        <v>344.08699999999874</v>
      </c>
    </row>
    <row r="58" spans="1:11" s="7" customFormat="1" ht="27.6">
      <c r="A58" s="20"/>
      <c r="B58" s="16" t="s">
        <v>97</v>
      </c>
      <c r="C58" s="45"/>
      <c r="D58" s="45">
        <v>450</v>
      </c>
      <c r="E58" s="45">
        <f t="shared" ref="E58" si="12">C58+D58</f>
        <v>450</v>
      </c>
      <c r="F58" s="45"/>
      <c r="G58" s="45">
        <v>676.11699999999996</v>
      </c>
      <c r="H58" s="45">
        <f t="shared" ref="H58" si="13">F58+G58</f>
        <v>676.11699999999996</v>
      </c>
      <c r="I58" s="45">
        <f t="shared" ref="I58" si="14">F58-C58</f>
        <v>0</v>
      </c>
      <c r="J58" s="45">
        <f t="shared" ref="J58" si="15">G58-D58</f>
        <v>226.11699999999996</v>
      </c>
      <c r="K58" s="45">
        <f t="shared" ref="K58" si="16">I58+J58</f>
        <v>226.11699999999996</v>
      </c>
    </row>
    <row r="59" spans="1:11" s="7" customFormat="1" ht="27.6">
      <c r="A59" s="20"/>
      <c r="B59" s="16" t="s">
        <v>158</v>
      </c>
      <c r="C59" s="45">
        <v>152.03899999999999</v>
      </c>
      <c r="D59" s="45"/>
      <c r="E59" s="45">
        <f t="shared" si="7"/>
        <v>152.03899999999999</v>
      </c>
      <c r="F59" s="45">
        <v>152.03899999999999</v>
      </c>
      <c r="G59" s="45"/>
      <c r="H59" s="45">
        <f t="shared" si="8"/>
        <v>152.03899999999999</v>
      </c>
      <c r="I59" s="45">
        <f t="shared" si="9"/>
        <v>0</v>
      </c>
      <c r="J59" s="45">
        <f t="shared" si="10"/>
        <v>0</v>
      </c>
      <c r="K59" s="45">
        <f t="shared" si="11"/>
        <v>0</v>
      </c>
    </row>
    <row r="60" spans="1:11" ht="70.5" customHeight="1">
      <c r="A60" s="83" t="s">
        <v>170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</row>
    <row r="61" spans="1:11" s="7" customFormat="1" ht="13.8">
      <c r="A61" s="20" t="s">
        <v>118</v>
      </c>
      <c r="B61" s="20" t="s">
        <v>119</v>
      </c>
      <c r="C61" s="82"/>
      <c r="D61" s="82"/>
      <c r="E61" s="82"/>
      <c r="F61" s="82"/>
      <c r="G61" s="82"/>
      <c r="H61" s="82"/>
      <c r="I61" s="82"/>
      <c r="J61" s="82"/>
      <c r="K61" s="82"/>
    </row>
    <row r="62" spans="1:11" ht="41.4">
      <c r="A62" s="22"/>
      <c r="B62" s="16" t="s">
        <v>98</v>
      </c>
      <c r="C62" s="21">
        <v>614</v>
      </c>
      <c r="D62" s="21"/>
      <c r="E62" s="21">
        <f>C62+D62</f>
        <v>614</v>
      </c>
      <c r="F62" s="21">
        <v>618</v>
      </c>
      <c r="G62" s="21"/>
      <c r="H62" s="21">
        <f>F62+G62</f>
        <v>618</v>
      </c>
      <c r="I62" s="21">
        <f>F62-C62</f>
        <v>4</v>
      </c>
      <c r="J62" s="21">
        <f>G62-D62</f>
        <v>0</v>
      </c>
      <c r="K62" s="21">
        <f>I62+J62</f>
        <v>4</v>
      </c>
    </row>
    <row r="63" spans="1:11" ht="13.8">
      <c r="A63" s="39"/>
      <c r="B63" s="16" t="s">
        <v>159</v>
      </c>
      <c r="C63" s="42">
        <v>246</v>
      </c>
      <c r="D63" s="42"/>
      <c r="E63" s="42">
        <f t="shared" ref="E63:E67" si="17">C63+D63</f>
        <v>246</v>
      </c>
      <c r="F63" s="42">
        <v>247</v>
      </c>
      <c r="G63" s="42"/>
      <c r="H63" s="42">
        <f t="shared" ref="H63:H67" si="18">F63+G63</f>
        <v>247</v>
      </c>
      <c r="I63" s="42">
        <f t="shared" ref="I63" si="19">F63-C63</f>
        <v>1</v>
      </c>
      <c r="J63" s="42">
        <f t="shared" ref="J63" si="20">G63-D63</f>
        <v>0</v>
      </c>
      <c r="K63" s="42">
        <f t="shared" ref="K63:K67" si="21">I63+J63</f>
        <v>1</v>
      </c>
    </row>
    <row r="64" spans="1:11" ht="13.8">
      <c r="A64" s="39"/>
      <c r="B64" s="16" t="s">
        <v>160</v>
      </c>
      <c r="C64" s="42">
        <v>368</v>
      </c>
      <c r="D64" s="42"/>
      <c r="E64" s="42">
        <f t="shared" si="17"/>
        <v>368</v>
      </c>
      <c r="F64" s="42">
        <v>371</v>
      </c>
      <c r="G64" s="42"/>
      <c r="H64" s="42">
        <f t="shared" si="18"/>
        <v>371</v>
      </c>
      <c r="I64" s="42">
        <f t="shared" ref="I64:I67" si="22">F64-C64</f>
        <v>3</v>
      </c>
      <c r="J64" s="42">
        <f t="shared" ref="J64:J67" si="23">G64-D64</f>
        <v>0</v>
      </c>
      <c r="K64" s="42">
        <f t="shared" si="21"/>
        <v>3</v>
      </c>
    </row>
    <row r="65" spans="1:11" ht="27.6" customHeight="1">
      <c r="A65" s="39"/>
      <c r="B65" s="16" t="s">
        <v>99</v>
      </c>
      <c r="C65" s="42">
        <v>185</v>
      </c>
      <c r="D65" s="42"/>
      <c r="E65" s="42">
        <f t="shared" si="17"/>
        <v>185</v>
      </c>
      <c r="F65" s="42">
        <v>185</v>
      </c>
      <c r="G65" s="42"/>
      <c r="H65" s="42">
        <f t="shared" si="18"/>
        <v>185</v>
      </c>
      <c r="I65" s="42">
        <f t="shared" si="22"/>
        <v>0</v>
      </c>
      <c r="J65" s="42">
        <f t="shared" si="23"/>
        <v>0</v>
      </c>
      <c r="K65" s="42">
        <f t="shared" si="21"/>
        <v>0</v>
      </c>
    </row>
    <row r="66" spans="1:11" ht="27.6">
      <c r="A66" s="39"/>
      <c r="B66" s="16" t="s">
        <v>161</v>
      </c>
      <c r="C66" s="45">
        <v>152.03899999999999</v>
      </c>
      <c r="D66" s="45"/>
      <c r="E66" s="45">
        <f t="shared" si="17"/>
        <v>152.03899999999999</v>
      </c>
      <c r="F66" s="45">
        <v>152.03899999999999</v>
      </c>
      <c r="G66" s="45"/>
      <c r="H66" s="45">
        <f t="shared" si="18"/>
        <v>152.03899999999999</v>
      </c>
      <c r="I66" s="45">
        <f t="shared" si="22"/>
        <v>0</v>
      </c>
      <c r="J66" s="45">
        <f t="shared" si="23"/>
        <v>0</v>
      </c>
      <c r="K66" s="45">
        <f t="shared" si="21"/>
        <v>0</v>
      </c>
    </row>
    <row r="67" spans="1:11" ht="27.6" customHeight="1">
      <c r="A67" s="22"/>
      <c r="B67" s="16" t="s">
        <v>162</v>
      </c>
      <c r="C67" s="21"/>
      <c r="D67" s="21">
        <v>1</v>
      </c>
      <c r="E67" s="42">
        <f t="shared" si="17"/>
        <v>1</v>
      </c>
      <c r="F67" s="21"/>
      <c r="G67" s="21">
        <v>1</v>
      </c>
      <c r="H67" s="42">
        <f t="shared" si="18"/>
        <v>1</v>
      </c>
      <c r="I67" s="42">
        <f t="shared" si="22"/>
        <v>0</v>
      </c>
      <c r="J67" s="42">
        <f t="shared" si="23"/>
        <v>0</v>
      </c>
      <c r="K67" s="42">
        <f t="shared" si="21"/>
        <v>0</v>
      </c>
    </row>
    <row r="68" spans="1:11" ht="28.2" customHeight="1">
      <c r="A68" s="87" t="s">
        <v>163</v>
      </c>
      <c r="B68" s="80"/>
      <c r="C68" s="80"/>
      <c r="D68" s="80"/>
      <c r="E68" s="80"/>
      <c r="F68" s="80"/>
      <c r="G68" s="80"/>
      <c r="H68" s="80"/>
      <c r="I68" s="80"/>
      <c r="J68" s="80"/>
      <c r="K68" s="80"/>
    </row>
    <row r="69" spans="1:11" s="7" customFormat="1" ht="13.8">
      <c r="A69" s="20" t="s">
        <v>120</v>
      </c>
      <c r="B69" s="20" t="s">
        <v>121</v>
      </c>
      <c r="C69" s="82"/>
      <c r="D69" s="82"/>
      <c r="E69" s="82"/>
      <c r="F69" s="82"/>
      <c r="G69" s="82"/>
      <c r="H69" s="82"/>
      <c r="I69" s="82"/>
      <c r="J69" s="82"/>
      <c r="K69" s="82"/>
    </row>
    <row r="70" spans="1:11" s="7" customFormat="1" ht="27.6">
      <c r="A70" s="20"/>
      <c r="B70" s="16" t="s">
        <v>100</v>
      </c>
      <c r="C70" s="21">
        <v>6</v>
      </c>
      <c r="D70" s="21"/>
      <c r="E70" s="21">
        <f>C70+D70</f>
        <v>6</v>
      </c>
      <c r="F70" s="21">
        <v>6</v>
      </c>
      <c r="G70" s="21"/>
      <c r="H70" s="21">
        <f>F70+G70</f>
        <v>6</v>
      </c>
      <c r="I70" s="21">
        <f>F70-C70</f>
        <v>0</v>
      </c>
      <c r="J70" s="21">
        <f>G70-D70</f>
        <v>0</v>
      </c>
      <c r="K70" s="21">
        <f>I70+J70</f>
        <v>0</v>
      </c>
    </row>
    <row r="71" spans="1:11" s="7" customFormat="1" ht="13.8">
      <c r="A71" s="20"/>
      <c r="B71" s="16" t="s">
        <v>101</v>
      </c>
      <c r="C71" s="21">
        <v>62926</v>
      </c>
      <c r="D71" s="21"/>
      <c r="E71" s="42">
        <f t="shared" ref="E71:E74" si="24">C71+D71</f>
        <v>62926</v>
      </c>
      <c r="F71" s="21">
        <v>62926</v>
      </c>
      <c r="G71" s="21"/>
      <c r="H71" s="42">
        <f t="shared" ref="H71:H74" si="25">F71+G71</f>
        <v>62926</v>
      </c>
      <c r="I71" s="42">
        <f t="shared" ref="I71:I74" si="26">F71-C71</f>
        <v>0</v>
      </c>
      <c r="J71" s="42">
        <f t="shared" ref="J71:J74" si="27">G71-D71</f>
        <v>0</v>
      </c>
      <c r="K71" s="42">
        <f t="shared" ref="K71:K74" si="28">I71+J71</f>
        <v>0</v>
      </c>
    </row>
    <row r="72" spans="1:11" s="48" customFormat="1" ht="41.4">
      <c r="A72" s="46"/>
      <c r="B72" s="47" t="s">
        <v>179</v>
      </c>
      <c r="C72" s="45">
        <v>20.282</v>
      </c>
      <c r="D72" s="45">
        <v>0.77400000000000002</v>
      </c>
      <c r="E72" s="45">
        <f t="shared" si="24"/>
        <v>21.056000000000001</v>
      </c>
      <c r="F72" s="45">
        <v>20.138000000000002</v>
      </c>
      <c r="G72" s="45">
        <v>1.3380000000000001</v>
      </c>
      <c r="H72" s="45">
        <f t="shared" si="25"/>
        <v>21.476000000000003</v>
      </c>
      <c r="I72" s="45">
        <f t="shared" si="26"/>
        <v>-0.14399999999999835</v>
      </c>
      <c r="J72" s="45">
        <f t="shared" si="27"/>
        <v>0.56400000000000006</v>
      </c>
      <c r="K72" s="45">
        <f t="shared" si="28"/>
        <v>0.42000000000000171</v>
      </c>
    </row>
    <row r="73" spans="1:11" s="50" customFormat="1" ht="41.4">
      <c r="A73" s="49"/>
      <c r="B73" s="47" t="s">
        <v>180</v>
      </c>
      <c r="C73" s="45"/>
      <c r="D73" s="45">
        <v>0.73299999999999998</v>
      </c>
      <c r="E73" s="45">
        <f t="shared" si="24"/>
        <v>0.73299999999999998</v>
      </c>
      <c r="F73" s="45"/>
      <c r="G73" s="45">
        <v>1.0940000000000001</v>
      </c>
      <c r="H73" s="45">
        <f t="shared" si="25"/>
        <v>1.0940000000000001</v>
      </c>
      <c r="I73" s="45">
        <f t="shared" si="26"/>
        <v>0</v>
      </c>
      <c r="J73" s="45">
        <f t="shared" si="27"/>
        <v>0.3610000000000001</v>
      </c>
      <c r="K73" s="45">
        <f t="shared" si="28"/>
        <v>0.3610000000000001</v>
      </c>
    </row>
    <row r="74" spans="1:11" s="50" customFormat="1" ht="41.4">
      <c r="A74" s="49"/>
      <c r="B74" s="47" t="s">
        <v>181</v>
      </c>
      <c r="C74" s="45"/>
      <c r="D74" s="45">
        <v>15</v>
      </c>
      <c r="E74" s="45">
        <f t="shared" si="24"/>
        <v>15</v>
      </c>
      <c r="F74" s="45"/>
      <c r="G74" s="45">
        <v>15</v>
      </c>
      <c r="H74" s="45">
        <f t="shared" si="25"/>
        <v>15</v>
      </c>
      <c r="I74" s="45">
        <f t="shared" si="26"/>
        <v>0</v>
      </c>
      <c r="J74" s="45">
        <f t="shared" si="27"/>
        <v>0</v>
      </c>
      <c r="K74" s="45">
        <f t="shared" si="28"/>
        <v>0</v>
      </c>
    </row>
    <row r="75" spans="1:11" ht="42" customHeight="1">
      <c r="A75" s="88" t="s">
        <v>171</v>
      </c>
      <c r="B75" s="80"/>
      <c r="C75" s="80"/>
      <c r="D75" s="80"/>
      <c r="E75" s="80"/>
      <c r="F75" s="80"/>
      <c r="G75" s="80"/>
      <c r="H75" s="80"/>
      <c r="I75" s="80"/>
      <c r="J75" s="80"/>
      <c r="K75" s="80"/>
    </row>
    <row r="76" spans="1:11" ht="19.95" customHeight="1">
      <c r="A76" s="20">
        <v>4</v>
      </c>
      <c r="B76" s="23" t="s">
        <v>83</v>
      </c>
      <c r="C76" s="82"/>
      <c r="D76" s="82"/>
      <c r="E76" s="82"/>
      <c r="F76" s="82"/>
      <c r="G76" s="82"/>
      <c r="H76" s="82"/>
      <c r="I76" s="82"/>
      <c r="J76" s="82"/>
      <c r="K76" s="82"/>
    </row>
    <row r="77" spans="1:11" ht="36" customHeight="1">
      <c r="A77" s="20"/>
      <c r="B77" s="24" t="s">
        <v>102</v>
      </c>
      <c r="C77" s="21">
        <v>203</v>
      </c>
      <c r="D77" s="21"/>
      <c r="E77" s="42">
        <f>C77+D77</f>
        <v>203</v>
      </c>
      <c r="F77" s="21">
        <v>203</v>
      </c>
      <c r="G77" s="21"/>
      <c r="H77" s="21">
        <f>F77+G77</f>
        <v>203</v>
      </c>
      <c r="I77" s="21">
        <f t="shared" ref="I77:J77" si="29">F77-C77</f>
        <v>0</v>
      </c>
      <c r="J77" s="21">
        <f t="shared" si="29"/>
        <v>0</v>
      </c>
      <c r="K77" s="21">
        <f>I77+J77</f>
        <v>0</v>
      </c>
    </row>
    <row r="78" spans="1:11" ht="72.599999999999994" customHeight="1">
      <c r="A78" s="20"/>
      <c r="B78" s="16" t="s">
        <v>103</v>
      </c>
      <c r="C78" s="21">
        <v>100.33</v>
      </c>
      <c r="D78" s="21"/>
      <c r="E78" s="42">
        <f t="shared" ref="E78:E81" si="30">C78+D78</f>
        <v>100.33</v>
      </c>
      <c r="F78" s="21">
        <v>100.98</v>
      </c>
      <c r="G78" s="21"/>
      <c r="H78" s="21">
        <f>F78+G78</f>
        <v>100.98</v>
      </c>
      <c r="I78" s="42">
        <f t="shared" ref="I78:I81" si="31">F78-C78</f>
        <v>0.65000000000000568</v>
      </c>
      <c r="J78" s="42">
        <f t="shared" ref="J78:J81" si="32">G78-D78</f>
        <v>0</v>
      </c>
      <c r="K78" s="42">
        <f t="shared" ref="K78:K81" si="33">I78+J78</f>
        <v>0.65000000000000568</v>
      </c>
    </row>
    <row r="79" spans="1:11" ht="72.599999999999994" customHeight="1">
      <c r="A79" s="20"/>
      <c r="B79" s="16" t="s">
        <v>104</v>
      </c>
      <c r="C79" s="21"/>
      <c r="D79" s="21">
        <v>3.48</v>
      </c>
      <c r="E79" s="42">
        <f t="shared" si="30"/>
        <v>3.48</v>
      </c>
      <c r="F79" s="21"/>
      <c r="G79" s="21">
        <v>5.09</v>
      </c>
      <c r="H79" s="53">
        <f t="shared" ref="H79:H81" si="34">F79+G79</f>
        <v>5.09</v>
      </c>
      <c r="I79" s="42">
        <f t="shared" si="31"/>
        <v>0</v>
      </c>
      <c r="J79" s="42">
        <f t="shared" si="32"/>
        <v>1.6099999999999999</v>
      </c>
      <c r="K79" s="42">
        <f t="shared" si="33"/>
        <v>1.6099999999999999</v>
      </c>
    </row>
    <row r="80" spans="1:11" ht="27.6">
      <c r="A80" s="40"/>
      <c r="B80" s="16" t="s">
        <v>164</v>
      </c>
      <c r="C80" s="42">
        <v>100</v>
      </c>
      <c r="D80" s="42"/>
      <c r="E80" s="42">
        <f t="shared" si="30"/>
        <v>100</v>
      </c>
      <c r="F80" s="42">
        <v>100</v>
      </c>
      <c r="G80" s="42"/>
      <c r="H80" s="53">
        <f t="shared" si="34"/>
        <v>100</v>
      </c>
      <c r="I80" s="42">
        <f t="shared" si="31"/>
        <v>0</v>
      </c>
      <c r="J80" s="42">
        <f t="shared" si="32"/>
        <v>0</v>
      </c>
      <c r="K80" s="42">
        <f t="shared" si="33"/>
        <v>0</v>
      </c>
    </row>
    <row r="81" spans="1:11" ht="41.4">
      <c r="A81" s="40"/>
      <c r="B81" s="16" t="s">
        <v>165</v>
      </c>
      <c r="C81" s="42"/>
      <c r="D81" s="42">
        <v>100</v>
      </c>
      <c r="E81" s="42">
        <f t="shared" si="30"/>
        <v>100</v>
      </c>
      <c r="F81" s="42"/>
      <c r="G81" s="42">
        <v>100</v>
      </c>
      <c r="H81" s="53">
        <f t="shared" si="34"/>
        <v>100</v>
      </c>
      <c r="I81" s="42">
        <f t="shared" si="31"/>
        <v>0</v>
      </c>
      <c r="J81" s="42">
        <f t="shared" si="32"/>
        <v>0</v>
      </c>
      <c r="K81" s="42">
        <f t="shared" si="33"/>
        <v>0</v>
      </c>
    </row>
    <row r="82" spans="1:11" ht="30.75" customHeight="1">
      <c r="A82" s="89" t="s">
        <v>182</v>
      </c>
      <c r="B82" s="90"/>
      <c r="C82" s="90"/>
      <c r="D82" s="90"/>
      <c r="E82" s="90"/>
      <c r="F82" s="90"/>
      <c r="G82" s="90"/>
      <c r="H82" s="90"/>
      <c r="I82" s="90"/>
      <c r="J82" s="90"/>
      <c r="K82" s="90"/>
    </row>
    <row r="83" spans="1:11" ht="33" customHeight="1">
      <c r="A83" s="88" t="s">
        <v>108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</row>
    <row r="84" spans="1:11" ht="14.4" customHeight="1">
      <c r="A84" s="85" t="s">
        <v>80</v>
      </c>
      <c r="B84" s="85"/>
      <c r="C84" s="85"/>
      <c r="D84" s="85"/>
      <c r="E84" s="85"/>
      <c r="F84" s="85"/>
      <c r="G84" s="85"/>
      <c r="H84" s="85"/>
      <c r="I84" s="85"/>
      <c r="J84" s="85"/>
      <c r="K84" s="85"/>
    </row>
    <row r="85" spans="1:11" ht="18.75" customHeight="1">
      <c r="A85" s="86" t="s">
        <v>61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</row>
    <row r="86" spans="1:11" ht="37.5" customHeight="1">
      <c r="A86" s="85" t="s">
        <v>62</v>
      </c>
      <c r="B86" s="85"/>
      <c r="C86" s="85"/>
      <c r="D86" s="85"/>
      <c r="E86" s="85"/>
      <c r="F86" s="85"/>
      <c r="G86" s="85"/>
      <c r="H86" s="85"/>
      <c r="I86" s="85"/>
      <c r="J86" s="85"/>
      <c r="K86" s="85"/>
    </row>
    <row r="87" spans="1:11" ht="17.399999999999999" customHeight="1">
      <c r="A87" s="90" t="s">
        <v>109</v>
      </c>
      <c r="B87" s="80"/>
      <c r="C87" s="80"/>
      <c r="D87" s="80"/>
      <c r="E87" s="80"/>
      <c r="F87" s="80"/>
      <c r="G87" s="80"/>
      <c r="H87" s="80"/>
      <c r="I87" s="80"/>
      <c r="J87" s="80"/>
      <c r="K87" s="80"/>
    </row>
    <row r="88" spans="1:11" ht="28.2" customHeight="1">
      <c r="A88" s="80" t="s">
        <v>111</v>
      </c>
      <c r="B88" s="80" t="s">
        <v>112</v>
      </c>
      <c r="C88" s="91" t="s">
        <v>122</v>
      </c>
      <c r="D88" s="91"/>
      <c r="E88" s="91"/>
      <c r="F88" s="91" t="s">
        <v>123</v>
      </c>
      <c r="G88" s="91"/>
      <c r="H88" s="91"/>
      <c r="I88" s="92" t="s">
        <v>63</v>
      </c>
      <c r="J88" s="91"/>
      <c r="K88" s="91"/>
    </row>
    <row r="89" spans="1:11" s="5" customFormat="1" ht="20.399999999999999" customHeight="1">
      <c r="A89" s="80"/>
      <c r="B89" s="80"/>
      <c r="C89" s="19" t="s">
        <v>42</v>
      </c>
      <c r="D89" s="19" t="s">
        <v>43</v>
      </c>
      <c r="E89" s="19" t="s">
        <v>44</v>
      </c>
      <c r="F89" s="19" t="s">
        <v>42</v>
      </c>
      <c r="G89" s="19" t="s">
        <v>43</v>
      </c>
      <c r="H89" s="19" t="s">
        <v>44</v>
      </c>
      <c r="I89" s="19" t="s">
        <v>42</v>
      </c>
      <c r="J89" s="19" t="s">
        <v>43</v>
      </c>
      <c r="K89" s="19" t="s">
        <v>44</v>
      </c>
    </row>
    <row r="90" spans="1:11" ht="15.6">
      <c r="A90" s="22"/>
      <c r="B90" s="22" t="s">
        <v>124</v>
      </c>
      <c r="C90" s="65">
        <f>SUM(C94:C96)</f>
        <v>10894.905000000001</v>
      </c>
      <c r="D90" s="65">
        <f>SUM(D94:D96)</f>
        <v>646.82899999999995</v>
      </c>
      <c r="E90" s="65">
        <f>C90+D90</f>
        <v>11541.734</v>
      </c>
      <c r="F90" s="65">
        <f>SUM(F94:F96)</f>
        <v>12597.143</v>
      </c>
      <c r="G90" s="65">
        <f>SUM(G94:G96)</f>
        <v>827.09299999999996</v>
      </c>
      <c r="H90" s="65">
        <f>F90+G90</f>
        <v>13424.236000000001</v>
      </c>
      <c r="I90" s="65">
        <f>F90/C90*100-100</f>
        <v>15.624165607685427</v>
      </c>
      <c r="J90" s="65">
        <f>G90/D90*100-100</f>
        <v>27.868880337770889</v>
      </c>
      <c r="K90" s="65">
        <f>H90/E90*100-100</f>
        <v>16.310391488835222</v>
      </c>
    </row>
    <row r="91" spans="1:11" ht="28.95" customHeight="1">
      <c r="A91" s="86" t="s">
        <v>64</v>
      </c>
      <c r="B91" s="86"/>
      <c r="C91" s="86"/>
      <c r="D91" s="86"/>
      <c r="E91" s="86"/>
      <c r="F91" s="86"/>
      <c r="G91" s="86"/>
      <c r="H91" s="86"/>
      <c r="I91" s="86"/>
      <c r="J91" s="86"/>
      <c r="K91" s="86"/>
    </row>
    <row r="92" spans="1:11" ht="60" customHeight="1">
      <c r="A92" s="83" t="s">
        <v>172</v>
      </c>
      <c r="B92" s="83"/>
      <c r="C92" s="83"/>
      <c r="D92" s="83"/>
      <c r="E92" s="83"/>
      <c r="F92" s="83"/>
      <c r="G92" s="83"/>
      <c r="H92" s="83"/>
      <c r="I92" s="83"/>
      <c r="J92" s="83"/>
      <c r="K92" s="83"/>
    </row>
    <row r="93" spans="1:11" ht="13.8">
      <c r="A93" s="22"/>
      <c r="B93" s="22" t="s">
        <v>125</v>
      </c>
      <c r="C93" s="22"/>
      <c r="D93" s="22"/>
      <c r="E93" s="22"/>
      <c r="F93" s="26"/>
      <c r="G93" s="26"/>
      <c r="H93" s="26"/>
      <c r="I93" s="26"/>
      <c r="J93" s="26"/>
      <c r="K93" s="26"/>
    </row>
    <row r="94" spans="1:11" ht="62.4" customHeight="1">
      <c r="A94" s="22"/>
      <c r="B94" s="27" t="s">
        <v>105</v>
      </c>
      <c r="C94" s="65">
        <v>10894.905000000001</v>
      </c>
      <c r="D94" s="65">
        <v>646.82899999999995</v>
      </c>
      <c r="E94" s="65">
        <f>C94+D94</f>
        <v>11541.734</v>
      </c>
      <c r="F94" s="65">
        <v>12445.103999999999</v>
      </c>
      <c r="G94" s="65">
        <v>812.09299999999996</v>
      </c>
      <c r="H94" s="65">
        <f>F94+G94</f>
        <v>13257.197</v>
      </c>
      <c r="I94" s="65">
        <f>F94/C94*100-100</f>
        <v>14.228660093869564</v>
      </c>
      <c r="J94" s="65">
        <f>G94/D94*100-100</f>
        <v>25.549874851003906</v>
      </c>
      <c r="K94" s="65">
        <f>H94/E94*100-100</f>
        <v>14.863130617981653</v>
      </c>
    </row>
    <row r="95" spans="1:11" ht="27.6">
      <c r="A95" s="39"/>
      <c r="B95" s="41" t="s">
        <v>153</v>
      </c>
      <c r="C95" s="66"/>
      <c r="D95" s="66"/>
      <c r="E95" s="66">
        <f t="shared" ref="E95:E96" si="35">C95+D95</f>
        <v>0</v>
      </c>
      <c r="F95" s="66">
        <v>152.03899999999999</v>
      </c>
      <c r="G95" s="66"/>
      <c r="H95" s="66">
        <f t="shared" ref="H95:H96" si="36">F95+G95</f>
        <v>152.03899999999999</v>
      </c>
      <c r="I95" s="66" t="s">
        <v>183</v>
      </c>
      <c r="J95" s="66"/>
      <c r="K95" s="66" t="s">
        <v>183</v>
      </c>
    </row>
    <row r="96" spans="1:11" ht="27.6">
      <c r="A96" s="39"/>
      <c r="B96" s="41" t="s">
        <v>154</v>
      </c>
      <c r="C96" s="66"/>
      <c r="D96" s="66"/>
      <c r="E96" s="66">
        <f t="shared" si="35"/>
        <v>0</v>
      </c>
      <c r="F96" s="66"/>
      <c r="G96" s="66">
        <v>15</v>
      </c>
      <c r="H96" s="66">
        <f t="shared" si="36"/>
        <v>15</v>
      </c>
      <c r="I96" s="66"/>
      <c r="J96" s="66" t="s">
        <v>183</v>
      </c>
      <c r="K96" s="66" t="s">
        <v>183</v>
      </c>
    </row>
    <row r="97" spans="1:11" ht="30.6" customHeight="1">
      <c r="A97" s="86" t="s">
        <v>66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</row>
    <row r="98" spans="1:11" ht="59.25" customHeight="1">
      <c r="A98" s="93" t="s">
        <v>173</v>
      </c>
      <c r="B98" s="93"/>
      <c r="C98" s="93"/>
      <c r="D98" s="93"/>
      <c r="E98" s="93"/>
      <c r="F98" s="93"/>
      <c r="G98" s="93"/>
      <c r="H98" s="93"/>
      <c r="I98" s="93"/>
      <c r="J98" s="93"/>
      <c r="K98" s="93"/>
    </row>
    <row r="99" spans="1:11" s="7" customFormat="1" ht="13.8">
      <c r="A99" s="28" t="s">
        <v>116</v>
      </c>
      <c r="B99" s="20" t="s">
        <v>117</v>
      </c>
      <c r="C99" s="99"/>
      <c r="D99" s="99"/>
      <c r="E99" s="100"/>
      <c r="F99" s="101"/>
      <c r="G99" s="99"/>
      <c r="H99" s="100"/>
      <c r="I99" s="102"/>
      <c r="J99" s="103"/>
      <c r="K99" s="104"/>
    </row>
    <row r="100" spans="1:11" s="7" customFormat="1" ht="13.8">
      <c r="A100" s="28"/>
      <c r="B100" s="16" t="s">
        <v>87</v>
      </c>
      <c r="C100" s="42">
        <v>2</v>
      </c>
      <c r="D100" s="42"/>
      <c r="E100" s="21">
        <f>C100+D100</f>
        <v>2</v>
      </c>
      <c r="F100" s="21">
        <v>2</v>
      </c>
      <c r="G100" s="21"/>
      <c r="H100" s="21">
        <f>F100+G100</f>
        <v>2</v>
      </c>
      <c r="I100" s="25">
        <f t="shared" ref="I100:J110" si="37">F100/C100*100-100</f>
        <v>0</v>
      </c>
      <c r="J100" s="25"/>
      <c r="K100" s="25">
        <f t="shared" ref="K100:K109" si="38">H100/E100*100-100</f>
        <v>0</v>
      </c>
    </row>
    <row r="101" spans="1:11" s="7" customFormat="1" ht="13.8">
      <c r="A101" s="28"/>
      <c r="B101" s="16" t="s">
        <v>88</v>
      </c>
      <c r="C101" s="42">
        <v>1</v>
      </c>
      <c r="D101" s="42"/>
      <c r="E101" s="21">
        <f t="shared" ref="E101:E111" si="39">C101+D101</f>
        <v>1</v>
      </c>
      <c r="F101" s="21">
        <v>1</v>
      </c>
      <c r="G101" s="21"/>
      <c r="H101" s="21">
        <f t="shared" ref="H101:H111" si="40">F101+G101</f>
        <v>1</v>
      </c>
      <c r="I101" s="25">
        <f t="shared" si="37"/>
        <v>0</v>
      </c>
      <c r="J101" s="25"/>
      <c r="K101" s="25">
        <f t="shared" si="38"/>
        <v>0</v>
      </c>
    </row>
    <row r="102" spans="1:11" s="7" customFormat="1" ht="13.8">
      <c r="A102" s="28"/>
      <c r="B102" s="16" t="s">
        <v>89</v>
      </c>
      <c r="C102" s="42">
        <v>1</v>
      </c>
      <c r="D102" s="42"/>
      <c r="E102" s="21">
        <f t="shared" si="39"/>
        <v>1</v>
      </c>
      <c r="F102" s="21">
        <v>1</v>
      </c>
      <c r="G102" s="21"/>
      <c r="H102" s="21">
        <f t="shared" si="40"/>
        <v>1</v>
      </c>
      <c r="I102" s="25">
        <f t="shared" si="37"/>
        <v>0</v>
      </c>
      <c r="J102" s="25"/>
      <c r="K102" s="25">
        <f t="shared" si="38"/>
        <v>0</v>
      </c>
    </row>
    <row r="103" spans="1:11" s="7" customFormat="1" ht="27.6">
      <c r="A103" s="28"/>
      <c r="B103" s="16" t="s">
        <v>90</v>
      </c>
      <c r="C103" s="42">
        <f>SUM(C104:C106)</f>
        <v>121</v>
      </c>
      <c r="D103" s="42">
        <v>1.5</v>
      </c>
      <c r="E103" s="21">
        <f t="shared" si="39"/>
        <v>122.5</v>
      </c>
      <c r="F103" s="21">
        <v>126.7</v>
      </c>
      <c r="G103" s="21">
        <v>1.5</v>
      </c>
      <c r="H103" s="21">
        <f t="shared" si="40"/>
        <v>128.19999999999999</v>
      </c>
      <c r="I103" s="30">
        <f t="shared" si="37"/>
        <v>4.7107438016529102</v>
      </c>
      <c r="J103" s="30">
        <f t="shared" ref="J103" si="41">G103/D103*100-100</f>
        <v>0</v>
      </c>
      <c r="K103" s="30">
        <f t="shared" si="38"/>
        <v>4.6530612244897895</v>
      </c>
    </row>
    <row r="104" spans="1:11" s="7" customFormat="1" ht="27.6">
      <c r="A104" s="28"/>
      <c r="B104" s="16" t="s">
        <v>91</v>
      </c>
      <c r="C104" s="42">
        <v>5</v>
      </c>
      <c r="D104" s="42"/>
      <c r="E104" s="21">
        <f t="shared" si="39"/>
        <v>5</v>
      </c>
      <c r="F104" s="21">
        <v>5</v>
      </c>
      <c r="G104" s="21"/>
      <c r="H104" s="21">
        <f t="shared" si="40"/>
        <v>5</v>
      </c>
      <c r="I104" s="30">
        <f t="shared" si="37"/>
        <v>0</v>
      </c>
      <c r="J104" s="30"/>
      <c r="K104" s="30">
        <f t="shared" si="38"/>
        <v>0</v>
      </c>
    </row>
    <row r="105" spans="1:11" s="7" customFormat="1" ht="27.6">
      <c r="A105" s="28"/>
      <c r="B105" s="16" t="s">
        <v>92</v>
      </c>
      <c r="C105" s="42">
        <v>95</v>
      </c>
      <c r="D105" s="42">
        <v>1.5</v>
      </c>
      <c r="E105" s="21">
        <f t="shared" si="39"/>
        <v>96.5</v>
      </c>
      <c r="F105" s="21">
        <v>99.2</v>
      </c>
      <c r="G105" s="21">
        <v>1.5</v>
      </c>
      <c r="H105" s="21">
        <f t="shared" si="40"/>
        <v>100.7</v>
      </c>
      <c r="I105" s="30">
        <f t="shared" si="37"/>
        <v>4.4210526315789451</v>
      </c>
      <c r="J105" s="30"/>
      <c r="K105" s="30">
        <f t="shared" si="38"/>
        <v>4.3523316062176178</v>
      </c>
    </row>
    <row r="106" spans="1:11" s="7" customFormat="1" ht="41.4">
      <c r="A106" s="28"/>
      <c r="B106" s="16" t="s">
        <v>93</v>
      </c>
      <c r="C106" s="42">
        <v>21</v>
      </c>
      <c r="D106" s="42"/>
      <c r="E106" s="21">
        <f t="shared" si="39"/>
        <v>21</v>
      </c>
      <c r="F106" s="21">
        <v>22.5</v>
      </c>
      <c r="G106" s="21"/>
      <c r="H106" s="21">
        <f t="shared" si="40"/>
        <v>22.5</v>
      </c>
      <c r="I106" s="30">
        <f t="shared" si="37"/>
        <v>7.1428571428571388</v>
      </c>
      <c r="J106" s="30"/>
      <c r="K106" s="30">
        <f t="shared" si="38"/>
        <v>7.1428571428571388</v>
      </c>
    </row>
    <row r="107" spans="1:11" s="7" customFormat="1" ht="27.6">
      <c r="A107" s="28"/>
      <c r="B107" s="16" t="s">
        <v>94</v>
      </c>
      <c r="C107" s="42">
        <v>8</v>
      </c>
      <c r="D107" s="42"/>
      <c r="E107" s="21">
        <f t="shared" si="39"/>
        <v>8</v>
      </c>
      <c r="F107" s="21">
        <v>8</v>
      </c>
      <c r="G107" s="21"/>
      <c r="H107" s="21">
        <f t="shared" si="40"/>
        <v>8</v>
      </c>
      <c r="I107" s="30">
        <f t="shared" si="37"/>
        <v>0</v>
      </c>
      <c r="J107" s="30"/>
      <c r="K107" s="30">
        <f t="shared" si="38"/>
        <v>0</v>
      </c>
    </row>
    <row r="108" spans="1:11" s="7" customFormat="1" ht="13.8">
      <c r="A108" s="28"/>
      <c r="B108" s="16" t="s">
        <v>95</v>
      </c>
      <c r="C108" s="42">
        <v>67</v>
      </c>
      <c r="D108" s="42"/>
      <c r="E108" s="21">
        <f t="shared" si="39"/>
        <v>67</v>
      </c>
      <c r="F108" s="21">
        <v>67</v>
      </c>
      <c r="G108" s="21"/>
      <c r="H108" s="21">
        <f t="shared" si="40"/>
        <v>67</v>
      </c>
      <c r="I108" s="30">
        <f t="shared" si="37"/>
        <v>0</v>
      </c>
      <c r="J108" s="30"/>
      <c r="K108" s="30">
        <f t="shared" si="38"/>
        <v>0</v>
      </c>
    </row>
    <row r="109" spans="1:11" s="7" customFormat="1" ht="41.4">
      <c r="A109" s="28"/>
      <c r="B109" s="16" t="s">
        <v>96</v>
      </c>
      <c r="C109" s="45">
        <v>10894.905000000001</v>
      </c>
      <c r="D109" s="45">
        <v>646.82899999999995</v>
      </c>
      <c r="E109" s="45">
        <f t="shared" si="39"/>
        <v>11541.734</v>
      </c>
      <c r="F109" s="45">
        <v>12445.103999999999</v>
      </c>
      <c r="G109" s="45">
        <v>827.09299999999996</v>
      </c>
      <c r="H109" s="45">
        <f t="shared" si="40"/>
        <v>13272.197</v>
      </c>
      <c r="I109" s="51">
        <f t="shared" si="37"/>
        <v>14.228660093869564</v>
      </c>
      <c r="J109" s="51">
        <f t="shared" si="37"/>
        <v>27.868880337770889</v>
      </c>
      <c r="K109" s="51">
        <f t="shared" si="38"/>
        <v>14.993093758702102</v>
      </c>
    </row>
    <row r="110" spans="1:11" s="7" customFormat="1" ht="27.6">
      <c r="A110" s="28"/>
      <c r="B110" s="16" t="s">
        <v>97</v>
      </c>
      <c r="C110" s="45"/>
      <c r="D110" s="45">
        <v>584.96400000000006</v>
      </c>
      <c r="E110" s="45">
        <f t="shared" ref="E110" si="42">C110+D110</f>
        <v>584.96400000000006</v>
      </c>
      <c r="F110" s="45"/>
      <c r="G110" s="45">
        <v>676.11699999999996</v>
      </c>
      <c r="H110" s="45">
        <f t="shared" ref="H110" si="43">F110+G110</f>
        <v>676.11699999999996</v>
      </c>
      <c r="I110" s="51"/>
      <c r="J110" s="51">
        <f t="shared" si="37"/>
        <v>15.582668335145385</v>
      </c>
      <c r="K110" s="51">
        <f t="shared" ref="K110" si="44">H110/E110*100-100</f>
        <v>15.582668335145385</v>
      </c>
    </row>
    <row r="111" spans="1:11" s="7" customFormat="1" ht="27.6">
      <c r="A111" s="28"/>
      <c r="B111" s="16" t="s">
        <v>158</v>
      </c>
      <c r="C111" s="45"/>
      <c r="D111" s="45"/>
      <c r="E111" s="45">
        <f t="shared" si="39"/>
        <v>0</v>
      </c>
      <c r="F111" s="45">
        <v>152.03899999999999</v>
      </c>
      <c r="G111" s="45"/>
      <c r="H111" s="45">
        <f t="shared" si="40"/>
        <v>152.03899999999999</v>
      </c>
      <c r="I111" s="51" t="s">
        <v>183</v>
      </c>
      <c r="J111" s="51"/>
      <c r="K111" s="51" t="s">
        <v>183</v>
      </c>
    </row>
    <row r="112" spans="1:11" s="7" customFormat="1" ht="13.8">
      <c r="A112" s="28" t="s">
        <v>118</v>
      </c>
      <c r="B112" s="20" t="s">
        <v>119</v>
      </c>
      <c r="C112" s="31"/>
      <c r="D112" s="32"/>
      <c r="E112" s="32"/>
      <c r="F112" s="32"/>
      <c r="G112" s="32"/>
      <c r="H112" s="32"/>
      <c r="I112" s="33"/>
      <c r="J112" s="34"/>
      <c r="K112" s="33"/>
    </row>
    <row r="113" spans="1:11" ht="41.4">
      <c r="A113" s="35"/>
      <c r="B113" s="16" t="s">
        <v>98</v>
      </c>
      <c r="C113" s="42">
        <v>612</v>
      </c>
      <c r="D113" s="21"/>
      <c r="E113" s="21">
        <f>C113+D113</f>
        <v>612</v>
      </c>
      <c r="F113" s="21">
        <v>618</v>
      </c>
      <c r="G113" s="21"/>
      <c r="H113" s="21">
        <f t="shared" ref="H113:H114" si="45">F113+G113</f>
        <v>618</v>
      </c>
      <c r="I113" s="34">
        <f t="shared" ref="I113" si="46">F113/C113*100-100</f>
        <v>0.98039215686273451</v>
      </c>
      <c r="J113" s="34"/>
      <c r="K113" s="34">
        <f t="shared" ref="K113" si="47">H113/E113*100-100</f>
        <v>0.98039215686273451</v>
      </c>
    </row>
    <row r="114" spans="1:11" ht="13.8" customHeight="1">
      <c r="A114" s="35"/>
      <c r="B114" s="16" t="s">
        <v>159</v>
      </c>
      <c r="C114" s="42"/>
      <c r="D114" s="21"/>
      <c r="E114" s="21">
        <f t="shared" ref="E114" si="48">C114+D114</f>
        <v>0</v>
      </c>
      <c r="F114" s="21">
        <v>247</v>
      </c>
      <c r="G114" s="21"/>
      <c r="H114" s="21">
        <f t="shared" si="45"/>
        <v>247</v>
      </c>
      <c r="I114" s="34"/>
      <c r="J114" s="34"/>
      <c r="K114" s="34"/>
    </row>
    <row r="115" spans="1:11" ht="12.6" customHeight="1">
      <c r="A115" s="35"/>
      <c r="B115" s="16" t="s">
        <v>160</v>
      </c>
      <c r="C115" s="43"/>
      <c r="D115" s="42"/>
      <c r="E115" s="42">
        <f t="shared" ref="E115:E118" si="49">C115+D115</f>
        <v>0</v>
      </c>
      <c r="F115" s="42">
        <v>371</v>
      </c>
      <c r="G115" s="42"/>
      <c r="H115" s="42">
        <f t="shared" ref="H115:H118" si="50">F115+G115</f>
        <v>371</v>
      </c>
      <c r="I115" s="34"/>
      <c r="J115" s="34"/>
      <c r="K115" s="34"/>
    </row>
    <row r="116" spans="1:11" ht="27.6" customHeight="1">
      <c r="A116" s="35"/>
      <c r="B116" s="16" t="s">
        <v>99</v>
      </c>
      <c r="C116" s="42">
        <v>181</v>
      </c>
      <c r="D116" s="42"/>
      <c r="E116" s="42">
        <f t="shared" si="49"/>
        <v>181</v>
      </c>
      <c r="F116" s="42">
        <v>185</v>
      </c>
      <c r="G116" s="42"/>
      <c r="H116" s="42">
        <f t="shared" si="50"/>
        <v>185</v>
      </c>
      <c r="I116" s="34">
        <f t="shared" ref="I116" si="51">F116/C116*100-100</f>
        <v>2.2099447513812152</v>
      </c>
      <c r="J116" s="34"/>
      <c r="K116" s="34">
        <f t="shared" ref="K116" si="52">H116/E116*100-100</f>
        <v>2.2099447513812152</v>
      </c>
    </row>
    <row r="117" spans="1:11" ht="27.6" customHeight="1">
      <c r="A117" s="35"/>
      <c r="B117" s="16" t="s">
        <v>166</v>
      </c>
      <c r="C117" s="43"/>
      <c r="D117" s="42"/>
      <c r="E117" s="42">
        <f t="shared" si="49"/>
        <v>0</v>
      </c>
      <c r="F117" s="34">
        <v>152</v>
      </c>
      <c r="G117" s="42"/>
      <c r="H117" s="34">
        <f t="shared" si="50"/>
        <v>152</v>
      </c>
      <c r="I117" s="34" t="s">
        <v>183</v>
      </c>
      <c r="J117" s="34"/>
      <c r="K117" s="34" t="s">
        <v>183</v>
      </c>
    </row>
    <row r="118" spans="1:11" ht="27.6" customHeight="1">
      <c r="A118" s="35"/>
      <c r="B118" s="16" t="s">
        <v>162</v>
      </c>
      <c r="C118" s="43"/>
      <c r="D118" s="42"/>
      <c r="E118" s="42">
        <f t="shared" si="49"/>
        <v>0</v>
      </c>
      <c r="F118" s="42"/>
      <c r="G118" s="42">
        <v>1</v>
      </c>
      <c r="H118" s="42">
        <f t="shared" si="50"/>
        <v>1</v>
      </c>
      <c r="I118" s="34"/>
      <c r="J118" s="34" t="s">
        <v>183</v>
      </c>
      <c r="K118" s="34" t="s">
        <v>183</v>
      </c>
    </row>
    <row r="119" spans="1:11" s="7" customFormat="1" ht="13.8">
      <c r="A119" s="28" t="s">
        <v>120</v>
      </c>
      <c r="B119" s="20" t="s">
        <v>121</v>
      </c>
      <c r="C119" s="31"/>
      <c r="D119" s="32"/>
      <c r="E119" s="32"/>
      <c r="F119" s="32"/>
      <c r="G119" s="32"/>
      <c r="H119" s="32"/>
      <c r="I119" s="33"/>
      <c r="J119" s="34"/>
      <c r="K119" s="33"/>
    </row>
    <row r="120" spans="1:11" s="7" customFormat="1" ht="27.6">
      <c r="A120" s="28"/>
      <c r="B120" s="16" t="s">
        <v>100</v>
      </c>
      <c r="C120" s="42">
        <v>6</v>
      </c>
      <c r="D120" s="42"/>
      <c r="E120" s="21">
        <f t="shared" ref="E120:E130" si="53">C120+D120</f>
        <v>6</v>
      </c>
      <c r="F120" s="21">
        <v>6</v>
      </c>
      <c r="G120" s="21"/>
      <c r="H120" s="21">
        <f t="shared" ref="H120:H128" si="54">F120+G120</f>
        <v>6</v>
      </c>
      <c r="I120" s="30">
        <f t="shared" ref="I120" si="55">F120/C120*100-100</f>
        <v>0</v>
      </c>
      <c r="J120" s="30"/>
      <c r="K120" s="30">
        <f t="shared" ref="K120" si="56">H120/E120*100-100</f>
        <v>0</v>
      </c>
    </row>
    <row r="121" spans="1:11" s="7" customFormat="1" ht="13.8">
      <c r="A121" s="28"/>
      <c r="B121" s="16" t="s">
        <v>101</v>
      </c>
      <c r="C121" s="42">
        <v>63036</v>
      </c>
      <c r="D121" s="42"/>
      <c r="E121" s="42">
        <f t="shared" si="53"/>
        <v>63036</v>
      </c>
      <c r="F121" s="21">
        <v>62926</v>
      </c>
      <c r="G121" s="21"/>
      <c r="H121" s="42">
        <f t="shared" si="54"/>
        <v>62926</v>
      </c>
      <c r="I121" s="30">
        <f t="shared" ref="I121:J123" si="57">F121/C121*100-100</f>
        <v>-0.17450345834126324</v>
      </c>
      <c r="J121" s="30"/>
      <c r="K121" s="30">
        <f t="shared" ref="K121:K123" si="58">H121/E121*100-100</f>
        <v>-0.17450345834126324</v>
      </c>
    </row>
    <row r="122" spans="1:11" s="7" customFormat="1" ht="41.4">
      <c r="A122" s="28"/>
      <c r="B122" s="16" t="s">
        <v>179</v>
      </c>
      <c r="C122" s="45">
        <v>17.8</v>
      </c>
      <c r="D122" s="45">
        <f>(140.648+488.782+17.4)/C113</f>
        <v>1.0569117647058823</v>
      </c>
      <c r="E122" s="45">
        <f t="shared" si="53"/>
        <v>18.856911764705885</v>
      </c>
      <c r="F122" s="45">
        <v>20.137</v>
      </c>
      <c r="G122" s="45">
        <v>1.3380000000000001</v>
      </c>
      <c r="H122" s="45">
        <f t="shared" si="54"/>
        <v>21.475000000000001</v>
      </c>
      <c r="I122" s="51">
        <f t="shared" si="57"/>
        <v>13.12921348314606</v>
      </c>
      <c r="J122" s="51">
        <f t="shared" si="57"/>
        <v>26.595241408097962</v>
      </c>
      <c r="K122" s="51">
        <f t="shared" si="58"/>
        <v>13.883971394480099</v>
      </c>
    </row>
    <row r="123" spans="1:11" ht="41.4">
      <c r="A123" s="35"/>
      <c r="B123" s="16" t="s">
        <v>180</v>
      </c>
      <c r="C123" s="45"/>
      <c r="D123" s="45">
        <f>955.82/1000</f>
        <v>0.95582</v>
      </c>
      <c r="E123" s="45">
        <f t="shared" si="53"/>
        <v>0.95582</v>
      </c>
      <c r="F123" s="45"/>
      <c r="G123" s="45">
        <v>1.0940000000000001</v>
      </c>
      <c r="H123" s="45">
        <f t="shared" si="54"/>
        <v>1.0940000000000001</v>
      </c>
      <c r="I123" s="51"/>
      <c r="J123" s="51">
        <f t="shared" si="57"/>
        <v>14.456696867611058</v>
      </c>
      <c r="K123" s="51">
        <f t="shared" si="58"/>
        <v>14.456696867611058</v>
      </c>
    </row>
    <row r="124" spans="1:11" ht="41.4">
      <c r="A124" s="35"/>
      <c r="B124" s="16" t="s">
        <v>181</v>
      </c>
      <c r="C124" s="45"/>
      <c r="D124" s="45"/>
      <c r="E124" s="45">
        <f t="shared" si="53"/>
        <v>0</v>
      </c>
      <c r="F124" s="45"/>
      <c r="G124" s="45">
        <v>15</v>
      </c>
      <c r="H124" s="45">
        <f t="shared" si="54"/>
        <v>15</v>
      </c>
      <c r="I124" s="51"/>
      <c r="J124" s="51" t="s">
        <v>183</v>
      </c>
      <c r="K124" s="51" t="s">
        <v>183</v>
      </c>
    </row>
    <row r="125" spans="1:11" ht="13.8">
      <c r="A125" s="28">
        <v>4</v>
      </c>
      <c r="B125" s="23" t="s">
        <v>83</v>
      </c>
      <c r="C125" s="29"/>
      <c r="D125" s="21"/>
      <c r="E125" s="21"/>
      <c r="F125" s="21"/>
      <c r="G125" s="21"/>
      <c r="H125" s="21"/>
      <c r="I125" s="30"/>
      <c r="J125" s="30"/>
      <c r="K125" s="30"/>
    </row>
    <row r="126" spans="1:11" ht="27.6">
      <c r="A126" s="28"/>
      <c r="B126" s="24" t="s">
        <v>102</v>
      </c>
      <c r="C126" s="42">
        <v>207</v>
      </c>
      <c r="D126" s="21"/>
      <c r="E126" s="21">
        <f t="shared" si="53"/>
        <v>207</v>
      </c>
      <c r="F126" s="21">
        <v>203</v>
      </c>
      <c r="G126" s="21"/>
      <c r="H126" s="21">
        <f t="shared" si="54"/>
        <v>203</v>
      </c>
      <c r="I126" s="30">
        <f t="shared" ref="I126:J128" si="59">F126/C126*100-100</f>
        <v>-1.9323671497584485</v>
      </c>
      <c r="J126" s="30"/>
      <c r="K126" s="30">
        <f t="shared" ref="K126:K128" si="60">H126/E126*100-100</f>
        <v>-1.9323671497584485</v>
      </c>
    </row>
    <row r="127" spans="1:11" ht="69">
      <c r="A127" s="28"/>
      <c r="B127" s="16" t="s">
        <v>103</v>
      </c>
      <c r="C127" s="67">
        <v>101.3</v>
      </c>
      <c r="D127" s="67"/>
      <c r="E127" s="67">
        <f t="shared" si="53"/>
        <v>101.3</v>
      </c>
      <c r="F127" s="67">
        <v>100.98</v>
      </c>
      <c r="G127" s="67"/>
      <c r="H127" s="67">
        <f t="shared" si="54"/>
        <v>100.98</v>
      </c>
      <c r="I127" s="68">
        <f t="shared" si="59"/>
        <v>-0.31589338598222128</v>
      </c>
      <c r="J127" s="68"/>
      <c r="K127" s="68">
        <f t="shared" si="60"/>
        <v>-0.31589338598222128</v>
      </c>
    </row>
    <row r="128" spans="1:11" ht="69">
      <c r="A128" s="28"/>
      <c r="B128" s="16" t="s">
        <v>104</v>
      </c>
      <c r="C128" s="67"/>
      <c r="D128" s="67">
        <v>5.07</v>
      </c>
      <c r="E128" s="67">
        <f t="shared" si="53"/>
        <v>5.07</v>
      </c>
      <c r="F128" s="67"/>
      <c r="G128" s="67">
        <v>5.09</v>
      </c>
      <c r="H128" s="67">
        <f t="shared" si="54"/>
        <v>5.09</v>
      </c>
      <c r="I128" s="68"/>
      <c r="J128" s="68">
        <f t="shared" si="59"/>
        <v>0.39447731755424797</v>
      </c>
      <c r="K128" s="68">
        <f t="shared" si="60"/>
        <v>0.39447731755424797</v>
      </c>
    </row>
    <row r="129" spans="1:11" ht="27.6">
      <c r="A129" s="28"/>
      <c r="B129" s="52" t="s">
        <v>164</v>
      </c>
      <c r="C129" s="67"/>
      <c r="D129" s="67"/>
      <c r="E129" s="67">
        <f t="shared" si="53"/>
        <v>0</v>
      </c>
      <c r="F129" s="67">
        <v>100</v>
      </c>
      <c r="G129" s="67"/>
      <c r="H129" s="67">
        <f t="shared" ref="H129:H130" si="61">F129+G129</f>
        <v>100</v>
      </c>
      <c r="I129" s="68" t="s">
        <v>183</v>
      </c>
      <c r="J129" s="68"/>
      <c r="K129" s="68" t="s">
        <v>183</v>
      </c>
    </row>
    <row r="130" spans="1:11" ht="41.4">
      <c r="A130" s="28"/>
      <c r="B130" s="52" t="s">
        <v>165</v>
      </c>
      <c r="C130" s="67"/>
      <c r="D130" s="67"/>
      <c r="E130" s="67">
        <f t="shared" si="53"/>
        <v>0</v>
      </c>
      <c r="F130" s="67"/>
      <c r="G130" s="67">
        <v>100</v>
      </c>
      <c r="H130" s="67">
        <f t="shared" si="61"/>
        <v>100</v>
      </c>
      <c r="I130" s="68"/>
      <c r="J130" s="68" t="s">
        <v>183</v>
      </c>
      <c r="K130" s="68" t="s">
        <v>183</v>
      </c>
    </row>
    <row r="131" spans="1:11" ht="17.399999999999999" customHeight="1">
      <c r="A131" s="86" t="s">
        <v>65</v>
      </c>
      <c r="B131" s="94"/>
      <c r="C131" s="86"/>
      <c r="D131" s="86"/>
      <c r="E131" s="86"/>
      <c r="F131" s="86"/>
      <c r="G131" s="86"/>
      <c r="H131" s="86"/>
      <c r="I131" s="86"/>
      <c r="J131" s="86"/>
      <c r="K131" s="86"/>
    </row>
    <row r="132" spans="1:11" ht="71.400000000000006" customHeight="1">
      <c r="A132" s="83" t="s">
        <v>184</v>
      </c>
      <c r="B132" s="83"/>
      <c r="C132" s="83"/>
      <c r="D132" s="83"/>
      <c r="E132" s="83"/>
      <c r="F132" s="83"/>
      <c r="G132" s="83"/>
      <c r="H132" s="83"/>
      <c r="I132" s="83"/>
      <c r="J132" s="83"/>
      <c r="K132" s="83"/>
    </row>
    <row r="133" spans="1:11" ht="13.95" customHeight="1">
      <c r="A133" s="86" t="s">
        <v>61</v>
      </c>
      <c r="B133" s="95"/>
      <c r="C133" s="95"/>
      <c r="D133" s="95"/>
      <c r="E133" s="95"/>
      <c r="F133" s="95"/>
      <c r="G133" s="95"/>
      <c r="H133" s="95"/>
      <c r="I133" s="95"/>
      <c r="J133" s="95"/>
      <c r="K133" s="95"/>
    </row>
    <row r="134" spans="1:11" ht="33" customHeight="1">
      <c r="A134" s="96" t="s">
        <v>67</v>
      </c>
      <c r="B134" s="96"/>
      <c r="C134" s="96"/>
      <c r="D134" s="96"/>
      <c r="E134" s="96"/>
      <c r="F134" s="96"/>
      <c r="G134" s="96"/>
      <c r="H134" s="96"/>
      <c r="I134" s="96"/>
      <c r="J134" s="96"/>
      <c r="K134" s="96"/>
    </row>
    <row r="135" spans="1:11" ht="15" customHeight="1">
      <c r="A135" s="97" t="s">
        <v>79</v>
      </c>
      <c r="B135" s="98"/>
      <c r="C135" s="98"/>
      <c r="D135" s="98"/>
      <c r="E135" s="98"/>
      <c r="F135" s="98"/>
      <c r="G135" s="98"/>
      <c r="H135" s="98"/>
      <c r="I135" s="98"/>
      <c r="J135" s="98"/>
      <c r="K135" s="98"/>
    </row>
    <row r="136" spans="1:11" ht="72">
      <c r="A136" s="22" t="s">
        <v>126</v>
      </c>
      <c r="B136" s="22" t="s">
        <v>112</v>
      </c>
      <c r="C136" s="36" t="s">
        <v>68</v>
      </c>
      <c r="D136" s="36" t="s">
        <v>69</v>
      </c>
      <c r="E136" s="36" t="s">
        <v>70</v>
      </c>
      <c r="F136" s="36" t="s">
        <v>59</v>
      </c>
      <c r="G136" s="36" t="s">
        <v>71</v>
      </c>
      <c r="H136" s="36" t="s">
        <v>72</v>
      </c>
      <c r="I136" s="37"/>
      <c r="J136" s="37"/>
      <c r="K136" s="37"/>
    </row>
    <row r="137" spans="1:11" ht="13.8">
      <c r="A137" s="22" t="s">
        <v>127</v>
      </c>
      <c r="B137" s="22" t="s">
        <v>128</v>
      </c>
      <c r="C137" s="22" t="s">
        <v>129</v>
      </c>
      <c r="D137" s="22" t="s">
        <v>130</v>
      </c>
      <c r="E137" s="22" t="s">
        <v>131</v>
      </c>
      <c r="F137" s="22" t="s">
        <v>132</v>
      </c>
      <c r="G137" s="22" t="s">
        <v>133</v>
      </c>
      <c r="H137" s="22" t="s">
        <v>134</v>
      </c>
      <c r="I137" s="37"/>
      <c r="J137" s="37"/>
      <c r="K137" s="37"/>
    </row>
    <row r="138" spans="1:11" ht="13.8">
      <c r="A138" s="22" t="s">
        <v>135</v>
      </c>
      <c r="B138" s="22" t="s">
        <v>136</v>
      </c>
      <c r="C138" s="22" t="s">
        <v>137</v>
      </c>
      <c r="D138" s="22"/>
      <c r="E138" s="22"/>
      <c r="F138" s="22">
        <f>E138-D138</f>
        <v>0</v>
      </c>
      <c r="G138" s="22" t="s">
        <v>137</v>
      </c>
      <c r="H138" s="22" t="s">
        <v>137</v>
      </c>
      <c r="I138" s="37"/>
      <c r="J138" s="37"/>
      <c r="K138" s="37"/>
    </row>
    <row r="139" spans="1:11" ht="13.8">
      <c r="A139" s="22"/>
      <c r="B139" s="22" t="s">
        <v>138</v>
      </c>
      <c r="C139" s="22" t="s">
        <v>137</v>
      </c>
      <c r="D139" s="22"/>
      <c r="E139" s="22"/>
      <c r="F139" s="22">
        <f t="shared" ref="F139:F140" si="62">E139-D139</f>
        <v>0</v>
      </c>
      <c r="G139" s="22" t="s">
        <v>137</v>
      </c>
      <c r="H139" s="22" t="s">
        <v>137</v>
      </c>
      <c r="I139" s="37"/>
      <c r="J139" s="37"/>
      <c r="K139" s="37"/>
    </row>
    <row r="140" spans="1:11" ht="27.6">
      <c r="A140" s="22"/>
      <c r="B140" s="22" t="s">
        <v>139</v>
      </c>
      <c r="C140" s="22" t="s">
        <v>137</v>
      </c>
      <c r="D140" s="22"/>
      <c r="E140" s="22"/>
      <c r="F140" s="22">
        <f t="shared" si="62"/>
        <v>0</v>
      </c>
      <c r="G140" s="22" t="s">
        <v>137</v>
      </c>
      <c r="H140" s="22" t="s">
        <v>137</v>
      </c>
      <c r="I140" s="37"/>
      <c r="J140" s="37"/>
      <c r="K140" s="37"/>
    </row>
    <row r="141" spans="1:11" ht="13.8">
      <c r="A141" s="22"/>
      <c r="B141" s="22" t="s">
        <v>140</v>
      </c>
      <c r="C141" s="22" t="s">
        <v>137</v>
      </c>
      <c r="D141" s="22"/>
      <c r="E141" s="22"/>
      <c r="F141" s="22"/>
      <c r="G141" s="22" t="s">
        <v>137</v>
      </c>
      <c r="H141" s="22" t="s">
        <v>137</v>
      </c>
      <c r="I141" s="37"/>
      <c r="J141" s="37"/>
      <c r="K141" s="37"/>
    </row>
    <row r="142" spans="1:11" ht="13.8">
      <c r="A142" s="22"/>
      <c r="B142" s="22" t="s">
        <v>141</v>
      </c>
      <c r="C142" s="22" t="s">
        <v>137</v>
      </c>
      <c r="D142" s="22"/>
      <c r="E142" s="22"/>
      <c r="F142" s="22"/>
      <c r="G142" s="22" t="s">
        <v>137</v>
      </c>
      <c r="H142" s="22" t="s">
        <v>137</v>
      </c>
      <c r="I142" s="37"/>
      <c r="J142" s="37"/>
      <c r="K142" s="37"/>
    </row>
    <row r="143" spans="1:11">
      <c r="A143" s="87" t="s">
        <v>81</v>
      </c>
      <c r="B143" s="80"/>
      <c r="C143" s="80"/>
      <c r="D143" s="80"/>
      <c r="E143" s="80"/>
      <c r="F143" s="80"/>
      <c r="G143" s="80"/>
      <c r="H143" s="80"/>
      <c r="I143" s="37"/>
      <c r="J143" s="37"/>
      <c r="K143" s="37"/>
    </row>
    <row r="144" spans="1:11" ht="13.8">
      <c r="A144" s="22" t="s">
        <v>128</v>
      </c>
      <c r="B144" s="22" t="s">
        <v>142</v>
      </c>
      <c r="C144" s="22" t="s">
        <v>137</v>
      </c>
      <c r="D144" s="22"/>
      <c r="E144" s="22"/>
      <c r="F144" s="22">
        <f t="shared" ref="F144" si="63">E144-D144</f>
        <v>0</v>
      </c>
      <c r="G144" s="22" t="s">
        <v>137</v>
      </c>
      <c r="H144" s="22" t="s">
        <v>137</v>
      </c>
      <c r="I144" s="37"/>
      <c r="J144" s="37"/>
      <c r="K144" s="37"/>
    </row>
    <row r="145" spans="1:11">
      <c r="A145" s="87" t="s">
        <v>110</v>
      </c>
      <c r="B145" s="80"/>
      <c r="C145" s="80"/>
      <c r="D145" s="80"/>
      <c r="E145" s="80"/>
      <c r="F145" s="80"/>
      <c r="G145" s="80"/>
      <c r="H145" s="80"/>
      <c r="I145" s="37"/>
      <c r="J145" s="37"/>
      <c r="K145" s="37"/>
    </row>
    <row r="146" spans="1:11">
      <c r="A146" s="80" t="s">
        <v>143</v>
      </c>
      <c r="B146" s="80"/>
      <c r="C146" s="80"/>
      <c r="D146" s="80"/>
      <c r="E146" s="80"/>
      <c r="F146" s="80"/>
      <c r="G146" s="80"/>
      <c r="H146" s="80"/>
      <c r="I146" s="37"/>
      <c r="J146" s="37"/>
      <c r="K146" s="37"/>
    </row>
    <row r="147" spans="1:11" ht="13.8">
      <c r="A147" s="22" t="s">
        <v>144</v>
      </c>
      <c r="B147" s="22" t="s">
        <v>145</v>
      </c>
      <c r="C147" s="22"/>
      <c r="D147" s="22"/>
      <c r="E147" s="22"/>
      <c r="F147" s="22"/>
      <c r="G147" s="22"/>
      <c r="H147" s="22"/>
      <c r="I147" s="37"/>
      <c r="J147" s="37"/>
      <c r="K147" s="37"/>
    </row>
    <row r="148" spans="1:11" ht="13.8">
      <c r="A148" s="22"/>
      <c r="B148" s="22" t="s">
        <v>146</v>
      </c>
      <c r="C148" s="22"/>
      <c r="D148" s="22"/>
      <c r="E148" s="22"/>
      <c r="F148" s="22">
        <f t="shared" ref="F148" si="64">E148-D148</f>
        <v>0</v>
      </c>
      <c r="G148" s="22"/>
      <c r="H148" s="22"/>
      <c r="I148" s="37"/>
      <c r="J148" s="37"/>
      <c r="K148" s="37"/>
    </row>
    <row r="149" spans="1:11" ht="13.8" thickBot="1">
      <c r="A149" s="107" t="s">
        <v>147</v>
      </c>
      <c r="B149" s="108"/>
      <c r="C149" s="108"/>
      <c r="D149" s="108"/>
      <c r="E149" s="108"/>
      <c r="F149" s="108"/>
      <c r="G149" s="108"/>
      <c r="H149" s="109"/>
      <c r="I149" s="37"/>
      <c r="J149" s="37"/>
      <c r="K149" s="37"/>
    </row>
    <row r="150" spans="1:11" ht="27.6">
      <c r="A150" s="22"/>
      <c r="B150" s="27" t="s">
        <v>82</v>
      </c>
      <c r="C150" s="22"/>
      <c r="D150" s="22"/>
      <c r="E150" s="22"/>
      <c r="F150" s="22">
        <f t="shared" ref="F150" si="65">E150-D150</f>
        <v>0</v>
      </c>
      <c r="G150" s="22"/>
      <c r="H150" s="22"/>
      <c r="I150" s="37"/>
      <c r="J150" s="37"/>
      <c r="K150" s="37"/>
    </row>
    <row r="151" spans="1:11" ht="27.6">
      <c r="A151" s="22"/>
      <c r="B151" s="22" t="s">
        <v>148</v>
      </c>
      <c r="C151" s="22"/>
      <c r="D151" s="22"/>
      <c r="E151" s="22"/>
      <c r="F151" s="22"/>
      <c r="G151" s="22"/>
      <c r="H151" s="22"/>
      <c r="I151" s="37"/>
      <c r="J151" s="37"/>
      <c r="K151" s="37"/>
    </row>
    <row r="152" spans="1:11" ht="27.6">
      <c r="A152" s="22" t="s">
        <v>149</v>
      </c>
      <c r="B152" s="22" t="s">
        <v>150</v>
      </c>
      <c r="C152" s="22" t="s">
        <v>137</v>
      </c>
      <c r="D152" s="22"/>
      <c r="E152" s="22"/>
      <c r="F152" s="22"/>
      <c r="G152" s="22" t="s">
        <v>137</v>
      </c>
      <c r="H152" s="22" t="s">
        <v>137</v>
      </c>
      <c r="I152" s="37"/>
      <c r="J152" s="37"/>
      <c r="K152" s="37"/>
    </row>
    <row r="153" spans="1:11" ht="56.4" customHeight="1">
      <c r="A153" s="110" t="s">
        <v>185</v>
      </c>
      <c r="B153" s="110"/>
      <c r="C153" s="110"/>
      <c r="D153" s="110"/>
      <c r="E153" s="110"/>
      <c r="F153" s="110"/>
      <c r="G153" s="110"/>
      <c r="H153" s="110"/>
      <c r="I153" s="110"/>
      <c r="J153" s="110"/>
      <c r="K153" s="110"/>
    </row>
    <row r="154" spans="1:11" ht="48.75" customHeight="1">
      <c r="A154" s="105" t="s">
        <v>174</v>
      </c>
      <c r="B154" s="105"/>
      <c r="C154" s="105"/>
      <c r="D154" s="105"/>
      <c r="E154" s="105"/>
      <c r="F154" s="105"/>
      <c r="G154" s="105"/>
      <c r="H154" s="105"/>
      <c r="I154" s="105"/>
      <c r="J154" s="105"/>
      <c r="K154" s="105"/>
    </row>
    <row r="155" spans="1:11" ht="18" customHeight="1">
      <c r="A155" s="105" t="s">
        <v>73</v>
      </c>
      <c r="B155" s="105"/>
      <c r="C155" s="105"/>
      <c r="D155" s="105"/>
      <c r="E155" s="105"/>
      <c r="F155" s="105"/>
      <c r="G155" s="105"/>
      <c r="H155" s="105"/>
      <c r="I155" s="105"/>
      <c r="J155" s="105"/>
      <c r="K155" s="105"/>
    </row>
    <row r="156" spans="1:11" ht="32.4" customHeight="1">
      <c r="A156" s="111" t="s">
        <v>175</v>
      </c>
      <c r="B156" s="111"/>
      <c r="C156" s="111"/>
      <c r="D156" s="111"/>
      <c r="E156" s="111"/>
      <c r="F156" s="111"/>
      <c r="G156" s="111"/>
      <c r="H156" s="111"/>
      <c r="I156" s="111"/>
      <c r="J156" s="111"/>
      <c r="K156" s="111"/>
    </row>
    <row r="157" spans="1:11" ht="76.95" customHeight="1">
      <c r="A157" s="105" t="s">
        <v>176</v>
      </c>
      <c r="B157" s="105"/>
      <c r="C157" s="105"/>
      <c r="D157" s="105"/>
      <c r="E157" s="105"/>
      <c r="F157" s="105"/>
      <c r="G157" s="105"/>
      <c r="H157" s="105"/>
      <c r="I157" s="105"/>
      <c r="J157" s="105"/>
      <c r="K157" s="105"/>
    </row>
    <row r="158" spans="1:11" ht="30.6" customHeight="1">
      <c r="A158" s="105" t="s">
        <v>177</v>
      </c>
      <c r="B158" s="105"/>
      <c r="C158" s="105"/>
      <c r="D158" s="105"/>
      <c r="E158" s="105"/>
      <c r="F158" s="105"/>
      <c r="G158" s="105"/>
      <c r="H158" s="105"/>
      <c r="I158" s="105"/>
      <c r="J158" s="105"/>
      <c r="K158" s="105"/>
    </row>
    <row r="159" spans="1:11" ht="33.6" customHeight="1">
      <c r="A159" s="105" t="s">
        <v>178</v>
      </c>
      <c r="B159" s="105"/>
      <c r="C159" s="105"/>
      <c r="D159" s="105"/>
      <c r="E159" s="105"/>
      <c r="F159" s="105"/>
      <c r="G159" s="105"/>
      <c r="H159" s="105"/>
      <c r="I159" s="105"/>
      <c r="J159" s="105"/>
      <c r="K159" s="105"/>
    </row>
    <row r="160" spans="1:11" ht="33.6" customHeight="1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</row>
    <row r="161" spans="1:11" ht="36" customHeight="1">
      <c r="A161" s="37"/>
      <c r="B161" s="38" t="s">
        <v>168</v>
      </c>
      <c r="C161" s="55"/>
      <c r="D161" s="55"/>
      <c r="E161" s="106" t="s">
        <v>167</v>
      </c>
      <c r="F161" s="106"/>
      <c r="G161" s="106"/>
      <c r="H161" s="37"/>
      <c r="I161" s="37"/>
      <c r="J161" s="37"/>
      <c r="K161" s="37"/>
    </row>
  </sheetData>
  <mergeCells count="76">
    <mergeCell ref="A158:K158"/>
    <mergeCell ref="A159:K159"/>
    <mergeCell ref="E161:G161"/>
    <mergeCell ref="A149:H149"/>
    <mergeCell ref="A153:K153"/>
    <mergeCell ref="A154:K154"/>
    <mergeCell ref="A155:K155"/>
    <mergeCell ref="A156:K156"/>
    <mergeCell ref="A157:K157"/>
    <mergeCell ref="A146:H146"/>
    <mergeCell ref="A91:K91"/>
    <mergeCell ref="A92:K92"/>
    <mergeCell ref="A97:K97"/>
    <mergeCell ref="A98:K98"/>
    <mergeCell ref="A131:K131"/>
    <mergeCell ref="A132:K132"/>
    <mergeCell ref="A133:K133"/>
    <mergeCell ref="A134:K134"/>
    <mergeCell ref="A135:K135"/>
    <mergeCell ref="A143:H143"/>
    <mergeCell ref="A145:H145"/>
    <mergeCell ref="C99:E99"/>
    <mergeCell ref="F99:H99"/>
    <mergeCell ref="I99:K99"/>
    <mergeCell ref="A86:K86"/>
    <mergeCell ref="A87:K87"/>
    <mergeCell ref="A88:A89"/>
    <mergeCell ref="B88:B89"/>
    <mergeCell ref="C88:E88"/>
    <mergeCell ref="F88:H88"/>
    <mergeCell ref="I88:K88"/>
    <mergeCell ref="A84:K84"/>
    <mergeCell ref="A85:K85"/>
    <mergeCell ref="A68:K68"/>
    <mergeCell ref="C69:E69"/>
    <mergeCell ref="F69:H69"/>
    <mergeCell ref="I69:K69"/>
    <mergeCell ref="A75:K75"/>
    <mergeCell ref="A83:K83"/>
    <mergeCell ref="C76:E76"/>
    <mergeCell ref="F76:H76"/>
    <mergeCell ref="I76:K76"/>
    <mergeCell ref="A82:K82"/>
    <mergeCell ref="C47:E47"/>
    <mergeCell ref="F47:H47"/>
    <mergeCell ref="I47:K47"/>
    <mergeCell ref="A60:K60"/>
    <mergeCell ref="C61:E61"/>
    <mergeCell ref="F61:H61"/>
    <mergeCell ref="I61:K61"/>
    <mergeCell ref="A17:K17"/>
    <mergeCell ref="A23:K23"/>
    <mergeCell ref="A30:E30"/>
    <mergeCell ref="A37:E37"/>
    <mergeCell ref="A43:K43"/>
    <mergeCell ref="A45:A46"/>
    <mergeCell ref="B45:B46"/>
    <mergeCell ref="C45:E45"/>
    <mergeCell ref="F45:H45"/>
    <mergeCell ref="I45:K45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3" header="0.31496062992125984" footer="0.31496062992125984"/>
  <pageSetup paperSize="9" orientation="landscape" r:id="rId1"/>
  <rowBreaks count="4" manualBreakCount="4">
    <brk id="23" max="10" man="1"/>
    <brk id="86" max="16383" man="1"/>
    <brk id="107" max="10" man="1"/>
    <brk id="12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1100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Admin</cp:lastModifiedBy>
  <cp:lastPrinted>2019-08-28T12:01:05Z</cp:lastPrinted>
  <dcterms:created xsi:type="dcterms:W3CDTF">2019-07-18T07:25:18Z</dcterms:created>
  <dcterms:modified xsi:type="dcterms:W3CDTF">2020-04-02T08:26:42Z</dcterms:modified>
</cp:coreProperties>
</file>